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7250" windowHeight="7830" tabRatio="571"/>
  </bookViews>
  <sheets>
    <sheet name="Request_form_tickets_client" sheetId="3" r:id="rId1"/>
  </sheets>
  <definedNames>
    <definedName name="alternatief">Request_form_tickets_client!$R$2:$R$5</definedName>
    <definedName name="HL">Request_form_tickets_client!$AL$428:$AL$430</definedName>
    <definedName name="prijs">Request_form_tickets_client!$AL$3:$AL$5</definedName>
    <definedName name="prijz">Request_form_tickets_client!$AL$3:$AL$5</definedName>
    <definedName name="_xlnm.Print_Area" localSheetId="0">Request_form_tickets_client!$A$1:$AD$690</definedName>
    <definedName name="_xlnm.Print_Titles" localSheetId="0">Request_form_tickets_client!$2:$2</definedName>
  </definedNames>
  <calcPr calcId="145621"/>
</workbook>
</file>

<file path=xl/calcChain.xml><?xml version="1.0" encoding="utf-8"?>
<calcChain xmlns="http://schemas.openxmlformats.org/spreadsheetml/2006/main">
  <c r="X3" i="3" l="1"/>
  <c r="X658" i="3"/>
  <c r="X659" i="3"/>
  <c r="X660" i="3"/>
  <c r="X661" i="3"/>
  <c r="X662" i="3"/>
  <c r="X663" i="3"/>
  <c r="X664" i="3"/>
  <c r="X665" i="3"/>
  <c r="X666" i="3"/>
  <c r="X667" i="3"/>
  <c r="X668" i="3"/>
  <c r="X669" i="3"/>
  <c r="X670" i="3"/>
  <c r="X671" i="3"/>
  <c r="X672" i="3"/>
  <c r="X673" i="3"/>
  <c r="X674" i="3"/>
  <c r="X675" i="3"/>
  <c r="X676" i="3"/>
  <c r="X677" i="3"/>
  <c r="X678" i="3"/>
  <c r="X679" i="3"/>
  <c r="X680" i="3"/>
  <c r="X681" i="3"/>
  <c r="X682" i="3"/>
  <c r="X683" i="3"/>
  <c r="X684" i="3"/>
  <c r="X685" i="3"/>
  <c r="X686" i="3"/>
  <c r="X687" i="3"/>
  <c r="X688" i="3"/>
  <c r="X689" i="3"/>
  <c r="Y658" i="3"/>
  <c r="Y659" i="3"/>
  <c r="Y660" i="3"/>
  <c r="Y661" i="3"/>
  <c r="Y662" i="3"/>
  <c r="Y663" i="3"/>
  <c r="Y664" i="3"/>
  <c r="Y665" i="3"/>
  <c r="Y666" i="3"/>
  <c r="Y667" i="3"/>
  <c r="Y668" i="3"/>
  <c r="Y669" i="3"/>
  <c r="Y670" i="3"/>
  <c r="Y671" i="3"/>
  <c r="Y672" i="3"/>
  <c r="Y673" i="3"/>
  <c r="Y674" i="3"/>
  <c r="Y675" i="3"/>
  <c r="Y676" i="3"/>
  <c r="Y677" i="3"/>
  <c r="Y678" i="3"/>
  <c r="Y679" i="3"/>
  <c r="Y680" i="3"/>
  <c r="Y681" i="3"/>
  <c r="Y682" i="3"/>
  <c r="Y683" i="3"/>
  <c r="Y684" i="3"/>
  <c r="Y685" i="3"/>
  <c r="Y686" i="3"/>
  <c r="Y687" i="3"/>
  <c r="Y688" i="3"/>
  <c r="Y689" i="3"/>
  <c r="Z658" i="3"/>
  <c r="Z659" i="3"/>
  <c r="Z660" i="3"/>
  <c r="Z661" i="3"/>
  <c r="Z662" i="3"/>
  <c r="Z663" i="3"/>
  <c r="Z664" i="3"/>
  <c r="Z665" i="3"/>
  <c r="Z666" i="3"/>
  <c r="Z667" i="3"/>
  <c r="Z668" i="3"/>
  <c r="Z669" i="3"/>
  <c r="Z670" i="3"/>
  <c r="Z671" i="3"/>
  <c r="Z672" i="3"/>
  <c r="Z673" i="3"/>
  <c r="Z674" i="3"/>
  <c r="Z675" i="3"/>
  <c r="Z676" i="3"/>
  <c r="Z677" i="3"/>
  <c r="Z678" i="3"/>
  <c r="Z679" i="3"/>
  <c r="Z680" i="3"/>
  <c r="Z681" i="3"/>
  <c r="Z682" i="3"/>
  <c r="Z683" i="3"/>
  <c r="Z684" i="3"/>
  <c r="Z685" i="3"/>
  <c r="Z686" i="3"/>
  <c r="Z687" i="3"/>
  <c r="Z688" i="3"/>
  <c r="Z689" i="3"/>
  <c r="AA658" i="3"/>
  <c r="AA659" i="3"/>
  <c r="AA660" i="3"/>
  <c r="AA661" i="3"/>
  <c r="AA662" i="3"/>
  <c r="AA663" i="3"/>
  <c r="AA664" i="3"/>
  <c r="AA665" i="3"/>
  <c r="AA666" i="3"/>
  <c r="AA667" i="3"/>
  <c r="AA668" i="3"/>
  <c r="AA669" i="3"/>
  <c r="AA670" i="3"/>
  <c r="AA671" i="3"/>
  <c r="AA672" i="3"/>
  <c r="AA673" i="3"/>
  <c r="AA674" i="3"/>
  <c r="AA675" i="3"/>
  <c r="AA676" i="3"/>
  <c r="AA677" i="3"/>
  <c r="AA678" i="3"/>
  <c r="AA679" i="3"/>
  <c r="AA680" i="3"/>
  <c r="AA681" i="3"/>
  <c r="AA682" i="3"/>
  <c r="AA683" i="3"/>
  <c r="AA684" i="3"/>
  <c r="AA685" i="3"/>
  <c r="AA686" i="3"/>
  <c r="AA687" i="3"/>
  <c r="AA688" i="3"/>
  <c r="AA689" i="3"/>
  <c r="AB658" i="3"/>
  <c r="AB659" i="3"/>
  <c r="AB660" i="3"/>
  <c r="AB661" i="3"/>
  <c r="AB662" i="3"/>
  <c r="AB663" i="3"/>
  <c r="AB664" i="3"/>
  <c r="AB665" i="3"/>
  <c r="AB666" i="3"/>
  <c r="AB667" i="3"/>
  <c r="AB668" i="3"/>
  <c r="AB669" i="3"/>
  <c r="AB670" i="3"/>
  <c r="AB671" i="3"/>
  <c r="AB672" i="3"/>
  <c r="AB673" i="3"/>
  <c r="AB674" i="3"/>
  <c r="AB675" i="3"/>
  <c r="AB676" i="3"/>
  <c r="AD676" i="3" s="1"/>
  <c r="AB677" i="3"/>
  <c r="AB678" i="3"/>
  <c r="AB679" i="3"/>
  <c r="AD679" i="3" s="1"/>
  <c r="AB680" i="3"/>
  <c r="AB681" i="3"/>
  <c r="AB682" i="3"/>
  <c r="AB683" i="3"/>
  <c r="AB684" i="3"/>
  <c r="AB685" i="3"/>
  <c r="AB686" i="3"/>
  <c r="AB687" i="3"/>
  <c r="AB688" i="3"/>
  <c r="AB689" i="3"/>
  <c r="AD658" i="3"/>
  <c r="AD659" i="3"/>
  <c r="AD660" i="3"/>
  <c r="AD661" i="3"/>
  <c r="AD662" i="3"/>
  <c r="AD663" i="3"/>
  <c r="AD664" i="3"/>
  <c r="AD665" i="3"/>
  <c r="AD666" i="3"/>
  <c r="AD667" i="3"/>
  <c r="AD668" i="3"/>
  <c r="AD669" i="3"/>
  <c r="AD670" i="3"/>
  <c r="AD671" i="3"/>
  <c r="AD672" i="3"/>
  <c r="AD673" i="3"/>
  <c r="AD674" i="3"/>
  <c r="AD675" i="3"/>
  <c r="AD687" i="3" l="1"/>
  <c r="AD683" i="3"/>
  <c r="AD689" i="3"/>
  <c r="AD685" i="3"/>
  <c r="AD681" i="3"/>
  <c r="AD677" i="3"/>
  <c r="AD688" i="3"/>
  <c r="AD684" i="3"/>
  <c r="AD680" i="3"/>
  <c r="AD686" i="3"/>
  <c r="AD682" i="3"/>
  <c r="AD678" i="3"/>
  <c r="R690" i="3"/>
  <c r="S690" i="3"/>
  <c r="T690" i="3"/>
  <c r="U690" i="3"/>
  <c r="Q690" i="3"/>
  <c r="AB171" i="3"/>
  <c r="AB172" i="3"/>
  <c r="AA19" i="3"/>
  <c r="AA20" i="3"/>
  <c r="AA21" i="3"/>
  <c r="AA22" i="3"/>
  <c r="AA23" i="3"/>
  <c r="AA24" i="3"/>
  <c r="AA25" i="3"/>
  <c r="AA26" i="3"/>
  <c r="AA27" i="3"/>
  <c r="AA28" i="3"/>
  <c r="AA29" i="3"/>
  <c r="AA30" i="3"/>
  <c r="AA31" i="3"/>
  <c r="AA32" i="3"/>
  <c r="AA33" i="3"/>
  <c r="AA171" i="3"/>
  <c r="AA172" i="3"/>
  <c r="AA189" i="3"/>
  <c r="AA190" i="3"/>
  <c r="AA191" i="3"/>
  <c r="AA192" i="3"/>
  <c r="AA193" i="3"/>
  <c r="AA194" i="3"/>
  <c r="AA195" i="3"/>
  <c r="AA196" i="3"/>
  <c r="AA197" i="3"/>
  <c r="AA198" i="3"/>
  <c r="AA199" i="3"/>
  <c r="AA200" i="3"/>
  <c r="AA201" i="3"/>
  <c r="AA202" i="3"/>
  <c r="AA203" i="3"/>
  <c r="AA204" i="3"/>
  <c r="AA248" i="3"/>
  <c r="AA249" i="3"/>
  <c r="AA250" i="3"/>
  <c r="AA251"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405" i="3"/>
  <c r="AA403" i="3"/>
  <c r="AA545" i="3"/>
  <c r="AA546" i="3"/>
  <c r="AA547" i="3"/>
  <c r="AA548" i="3"/>
  <c r="AA549" i="3"/>
  <c r="AA550" i="3"/>
  <c r="AA551" i="3"/>
  <c r="AA552" i="3"/>
  <c r="AA553" i="3"/>
  <c r="AA554" i="3"/>
  <c r="AA555" i="3"/>
  <c r="AA556" i="3"/>
  <c r="AA557" i="3"/>
  <c r="AA558" i="3"/>
  <c r="AA559" i="3"/>
  <c r="AA560" i="3"/>
  <c r="AA561" i="3"/>
  <c r="AA562" i="3"/>
  <c r="AA563" i="3"/>
  <c r="AA564" i="3"/>
  <c r="AA565" i="3"/>
  <c r="AA566" i="3"/>
  <c r="AA567" i="3"/>
  <c r="AA568" i="3"/>
  <c r="AA569" i="3"/>
  <c r="AA570" i="3"/>
  <c r="AA571" i="3"/>
  <c r="AA572" i="3"/>
  <c r="AA573" i="3"/>
  <c r="AA574" i="3"/>
  <c r="AA575" i="3"/>
  <c r="AA576" i="3"/>
  <c r="AA577" i="3"/>
  <c r="AA578" i="3"/>
  <c r="AA579" i="3"/>
  <c r="AA580" i="3"/>
  <c r="AA581" i="3"/>
  <c r="AA582" i="3"/>
  <c r="AA583" i="3"/>
  <c r="AA584" i="3"/>
  <c r="AA585" i="3"/>
  <c r="AA586" i="3"/>
  <c r="AA587" i="3"/>
  <c r="Z19" i="3"/>
  <c r="Z20" i="3"/>
  <c r="Z21" i="3"/>
  <c r="Z22" i="3"/>
  <c r="Z23" i="3"/>
  <c r="Z24" i="3"/>
  <c r="Z25" i="3"/>
  <c r="Z26" i="3"/>
  <c r="Z27" i="3"/>
  <c r="Z28" i="3"/>
  <c r="Z29" i="3"/>
  <c r="Z30" i="3"/>
  <c r="Z31" i="3"/>
  <c r="Z32" i="3"/>
  <c r="Z33" i="3"/>
  <c r="Z34"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60" i="3"/>
  <c r="Z161" i="3"/>
  <c r="Z162" i="3"/>
  <c r="Z163" i="3"/>
  <c r="Z164" i="3"/>
  <c r="Z165" i="3"/>
  <c r="Z166" i="3"/>
  <c r="Z167" i="3"/>
  <c r="Z168" i="3"/>
  <c r="Z169" i="3"/>
  <c r="Z170" i="3"/>
  <c r="Z171" i="3"/>
  <c r="Z172" i="3"/>
  <c r="Z189" i="3"/>
  <c r="Z190" i="3"/>
  <c r="Z191" i="3"/>
  <c r="Z192" i="3"/>
  <c r="Z193" i="3"/>
  <c r="Z194" i="3"/>
  <c r="Z195" i="3"/>
  <c r="Z196" i="3"/>
  <c r="Z197" i="3"/>
  <c r="Z198" i="3"/>
  <c r="Z199" i="3"/>
  <c r="Z200" i="3"/>
  <c r="Z201" i="3"/>
  <c r="Z202" i="3"/>
  <c r="Z203" i="3"/>
  <c r="Z204" i="3"/>
  <c r="Z237" i="3"/>
  <c r="Z243" i="3"/>
  <c r="Z264" i="3"/>
  <c r="Z244" i="3"/>
  <c r="Z252" i="3"/>
  <c r="Z258" i="3"/>
  <c r="Z265" i="3"/>
  <c r="Z238" i="3"/>
  <c r="Z245" i="3"/>
  <c r="Z266" i="3"/>
  <c r="Z246" i="3"/>
  <c r="Z253" i="3"/>
  <c r="Z259" i="3"/>
  <c r="Z267" i="3"/>
  <c r="Z239" i="3"/>
  <c r="Z247" i="3"/>
  <c r="Z254" i="3"/>
  <c r="Z260" i="3"/>
  <c r="Z240" i="3"/>
  <c r="Z255" i="3"/>
  <c r="Z261" i="3"/>
  <c r="Z268" i="3"/>
  <c r="Z241" i="3"/>
  <c r="Z235" i="3"/>
  <c r="Z256" i="3"/>
  <c r="Z262" i="3"/>
  <c r="Z242" i="3"/>
  <c r="Z236" i="3"/>
  <c r="Z257" i="3"/>
  <c r="Z263" i="3"/>
  <c r="Z248" i="3"/>
  <c r="Z249" i="3"/>
  <c r="Z250" i="3"/>
  <c r="Z251"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88" i="3"/>
  <c r="Z389" i="3"/>
  <c r="Z390" i="3"/>
  <c r="Z391" i="3"/>
  <c r="Z392" i="3"/>
  <c r="Z393" i="3"/>
  <c r="Z394" i="3"/>
  <c r="Z395" i="3"/>
  <c r="Z396" i="3"/>
  <c r="Z397" i="3"/>
  <c r="Z398" i="3"/>
  <c r="Z399" i="3"/>
  <c r="Z400" i="3"/>
  <c r="Z405" i="3"/>
  <c r="Z403" i="3"/>
  <c r="Z409" i="3"/>
  <c r="Z410" i="3"/>
  <c r="Z411" i="3"/>
  <c r="Z412" i="3"/>
  <c r="Z413" i="3"/>
  <c r="Z414" i="3"/>
  <c r="Z415" i="3"/>
  <c r="Z416" i="3"/>
  <c r="Z454" i="3"/>
  <c r="Z455" i="3"/>
  <c r="Z456" i="3"/>
  <c r="Z457" i="3"/>
  <c r="Z458" i="3"/>
  <c r="Z459" i="3"/>
  <c r="Z460" i="3"/>
  <c r="Z461" i="3"/>
  <c r="Z462" i="3"/>
  <c r="Z463" i="3"/>
  <c r="Z464" i="3"/>
  <c r="Z465" i="3"/>
  <c r="Z466" i="3"/>
  <c r="Z467" i="3"/>
  <c r="Z468" i="3"/>
  <c r="Z469" i="3"/>
  <c r="Z470" i="3"/>
  <c r="Z471" i="3"/>
  <c r="Z472" i="3"/>
  <c r="Z513" i="3"/>
  <c r="Z514" i="3"/>
  <c r="Z518" i="3"/>
  <c r="Z519" i="3"/>
  <c r="Z520" i="3"/>
  <c r="Z521" i="3"/>
  <c r="Z522" i="3"/>
  <c r="Z523" i="3"/>
  <c r="Z524" i="3"/>
  <c r="Z525" i="3"/>
  <c r="Z526" i="3"/>
  <c r="Z545" i="3"/>
  <c r="Z546" i="3"/>
  <c r="Z547" i="3"/>
  <c r="Z548" i="3"/>
  <c r="Z549" i="3"/>
  <c r="Z550" i="3"/>
  <c r="Z551" i="3"/>
  <c r="Z552" i="3"/>
  <c r="Z553" i="3"/>
  <c r="Z554" i="3"/>
  <c r="Z555" i="3"/>
  <c r="Z556" i="3"/>
  <c r="Z557" i="3"/>
  <c r="Z558" i="3"/>
  <c r="Z559" i="3"/>
  <c r="Z560" i="3"/>
  <c r="Z561" i="3"/>
  <c r="Z562" i="3"/>
  <c r="Z563" i="3"/>
  <c r="Z564" i="3"/>
  <c r="Z565" i="3"/>
  <c r="Z566" i="3"/>
  <c r="Z567" i="3"/>
  <c r="Z568" i="3"/>
  <c r="Z569" i="3"/>
  <c r="Z570" i="3"/>
  <c r="Z571" i="3"/>
  <c r="Z572" i="3"/>
  <c r="Z573" i="3"/>
  <c r="Z574" i="3"/>
  <c r="Z575" i="3"/>
  <c r="Z576" i="3"/>
  <c r="Z577" i="3"/>
  <c r="Z578" i="3"/>
  <c r="Z579" i="3"/>
  <c r="Z580" i="3"/>
  <c r="Z581" i="3"/>
  <c r="Z582" i="3"/>
  <c r="Z583" i="3"/>
  <c r="Z584" i="3"/>
  <c r="Z585" i="3"/>
  <c r="Z586" i="3"/>
  <c r="Z587" i="3"/>
  <c r="Z606" i="3"/>
  <c r="Z607" i="3"/>
  <c r="Z611" i="3"/>
  <c r="Z612" i="3"/>
  <c r="Z613" i="3"/>
  <c r="Z614" i="3"/>
  <c r="Z615" i="3"/>
  <c r="Z616" i="3"/>
  <c r="Z617" i="3"/>
  <c r="Z618" i="3"/>
  <c r="Z619" i="3"/>
  <c r="Z620" i="3"/>
  <c r="Z642" i="3"/>
  <c r="Z643" i="3"/>
  <c r="Z644" i="3"/>
  <c r="Z645" i="3"/>
  <c r="Z646" i="3"/>
  <c r="Z647" i="3"/>
  <c r="Z648" i="3"/>
  <c r="Z649" i="3"/>
  <c r="Z650" i="3"/>
  <c r="Z651" i="3"/>
  <c r="Z652" i="3"/>
  <c r="Z653" i="3"/>
  <c r="Z654" i="3"/>
  <c r="Z655" i="3"/>
  <c r="Z656" i="3"/>
  <c r="Z657" i="3"/>
  <c r="Y3" i="3"/>
  <c r="Y4" i="3"/>
  <c r="Y5" i="3"/>
  <c r="Y6"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74" i="3"/>
  <c r="Y75" i="3"/>
  <c r="Y62" i="3"/>
  <c r="Y63" i="3"/>
  <c r="Y76" i="3"/>
  <c r="Y77" i="3"/>
  <c r="Y64" i="3"/>
  <c r="Y65" i="3"/>
  <c r="Y78" i="3"/>
  <c r="Y79" i="3"/>
  <c r="Y66" i="3"/>
  <c r="Y67" i="3"/>
  <c r="Y80" i="3"/>
  <c r="Y81" i="3"/>
  <c r="Y68" i="3"/>
  <c r="Y69" i="3"/>
  <c r="Y82" i="3"/>
  <c r="Y83" i="3"/>
  <c r="Y70" i="3"/>
  <c r="Y71" i="3"/>
  <c r="Y84" i="3"/>
  <c r="Y85" i="3"/>
  <c r="Y72" i="3"/>
  <c r="Y73"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7" i="3"/>
  <c r="Y243" i="3"/>
  <c r="Y264" i="3"/>
  <c r="Y244" i="3"/>
  <c r="Y252" i="3"/>
  <c r="Y258" i="3"/>
  <c r="Y265" i="3"/>
  <c r="Y238" i="3"/>
  <c r="Y245" i="3"/>
  <c r="Y266" i="3"/>
  <c r="Y246" i="3"/>
  <c r="Y253" i="3"/>
  <c r="Y259" i="3"/>
  <c r="Y267" i="3"/>
  <c r="Y239" i="3"/>
  <c r="Y247" i="3"/>
  <c r="Y254" i="3"/>
  <c r="Y260" i="3"/>
  <c r="Y240" i="3"/>
  <c r="Y255" i="3"/>
  <c r="Y261" i="3"/>
  <c r="Y268" i="3"/>
  <c r="Y241" i="3"/>
  <c r="Y235" i="3"/>
  <c r="Y256" i="3"/>
  <c r="Y262" i="3"/>
  <c r="Y242" i="3"/>
  <c r="Y236" i="3"/>
  <c r="Y257" i="3"/>
  <c r="Y263" i="3"/>
  <c r="Y248" i="3"/>
  <c r="Y249" i="3"/>
  <c r="Y250" i="3"/>
  <c r="Y251"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5" i="3"/>
  <c r="Y403"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501" i="3"/>
  <c r="Y502" i="3"/>
  <c r="Y503" i="3"/>
  <c r="Y504" i="3"/>
  <c r="Y505" i="3"/>
  <c r="Y506" i="3"/>
  <c r="Y507" i="3"/>
  <c r="Y508" i="3"/>
  <c r="Y509" i="3"/>
  <c r="Y510" i="3"/>
  <c r="Y511" i="3"/>
  <c r="Y512" i="3"/>
  <c r="Y513" i="3"/>
  <c r="Y514" i="3"/>
  <c r="Y518" i="3"/>
  <c r="Y519" i="3"/>
  <c r="Y520" i="3"/>
  <c r="Y521" i="3"/>
  <c r="Y522" i="3"/>
  <c r="Y523" i="3"/>
  <c r="Y524" i="3"/>
  <c r="Y525" i="3"/>
  <c r="Y526" i="3"/>
  <c r="Y543" i="3"/>
  <c r="Y544" i="3"/>
  <c r="Y545" i="3"/>
  <c r="Y546" i="3"/>
  <c r="Y547" i="3"/>
  <c r="Y548" i="3"/>
  <c r="Y549" i="3"/>
  <c r="Y550" i="3"/>
  <c r="Y551" i="3"/>
  <c r="Y552" i="3"/>
  <c r="Y553" i="3"/>
  <c r="Y554" i="3"/>
  <c r="Y555" i="3"/>
  <c r="Y556" i="3"/>
  <c r="Y557" i="3"/>
  <c r="Y558" i="3"/>
  <c r="Y559" i="3"/>
  <c r="Y560" i="3"/>
  <c r="Y561" i="3"/>
  <c r="Y562" i="3"/>
  <c r="Y563" i="3"/>
  <c r="Y564" i="3"/>
  <c r="Y565" i="3"/>
  <c r="Y566" i="3"/>
  <c r="Y567" i="3"/>
  <c r="Y568" i="3"/>
  <c r="Y569" i="3"/>
  <c r="Y570" i="3"/>
  <c r="Y571" i="3"/>
  <c r="Y572" i="3"/>
  <c r="Y573" i="3"/>
  <c r="Y574" i="3"/>
  <c r="Y575" i="3"/>
  <c r="Y576" i="3"/>
  <c r="Y577" i="3"/>
  <c r="Y578" i="3"/>
  <c r="Y579" i="3"/>
  <c r="Y580" i="3"/>
  <c r="Y581" i="3"/>
  <c r="Y582" i="3"/>
  <c r="Y583" i="3"/>
  <c r="Y584" i="3"/>
  <c r="Y585" i="3"/>
  <c r="Y586" i="3"/>
  <c r="Y587" i="3"/>
  <c r="Y606" i="3"/>
  <c r="Y607" i="3"/>
  <c r="Y611" i="3"/>
  <c r="Y612" i="3"/>
  <c r="Y613" i="3"/>
  <c r="Y614" i="3"/>
  <c r="Y615" i="3"/>
  <c r="Y616" i="3"/>
  <c r="Y617" i="3"/>
  <c r="Y618" i="3"/>
  <c r="Y619" i="3"/>
  <c r="Y620" i="3"/>
  <c r="Y621" i="3"/>
  <c r="Y622" i="3"/>
  <c r="Y623" i="3"/>
  <c r="Y624" i="3"/>
  <c r="Y625" i="3"/>
  <c r="Y626" i="3"/>
  <c r="Y627" i="3"/>
  <c r="Y628" i="3"/>
  <c r="Y629" i="3"/>
  <c r="Y630" i="3"/>
  <c r="Y631" i="3"/>
  <c r="Y632" i="3"/>
  <c r="Y633" i="3"/>
  <c r="Y634" i="3"/>
  <c r="Y635" i="3"/>
  <c r="Y636" i="3"/>
  <c r="Y637" i="3"/>
  <c r="Y638" i="3"/>
  <c r="Y639" i="3"/>
  <c r="Y640" i="3"/>
  <c r="Y641" i="3"/>
  <c r="Y642" i="3"/>
  <c r="Y643" i="3"/>
  <c r="Y644" i="3"/>
  <c r="Y645" i="3"/>
  <c r="Y646" i="3"/>
  <c r="Y647" i="3"/>
  <c r="Y648" i="3"/>
  <c r="Y649" i="3"/>
  <c r="Y650" i="3"/>
  <c r="Y651" i="3"/>
  <c r="Y652" i="3"/>
  <c r="Y653" i="3"/>
  <c r="Y654" i="3"/>
  <c r="Y655" i="3"/>
  <c r="Y656" i="3"/>
  <c r="Y657" i="3"/>
  <c r="X4" i="3"/>
  <c r="X5" i="3"/>
  <c r="X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74" i="3"/>
  <c r="X75" i="3"/>
  <c r="X62" i="3"/>
  <c r="X63" i="3"/>
  <c r="X76" i="3"/>
  <c r="X77" i="3"/>
  <c r="X64" i="3"/>
  <c r="X65" i="3"/>
  <c r="X78" i="3"/>
  <c r="X79" i="3"/>
  <c r="X66" i="3"/>
  <c r="X67" i="3"/>
  <c r="X80" i="3"/>
  <c r="X81" i="3"/>
  <c r="X68" i="3"/>
  <c r="X69" i="3"/>
  <c r="X82" i="3"/>
  <c r="X83" i="3"/>
  <c r="X70" i="3"/>
  <c r="X71" i="3"/>
  <c r="X84" i="3"/>
  <c r="X85" i="3"/>
  <c r="X72" i="3"/>
  <c r="X73"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AD176" i="3" s="1"/>
  <c r="X177" i="3"/>
  <c r="AD177" i="3" s="1"/>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7" i="3"/>
  <c r="X243" i="3"/>
  <c r="X264" i="3"/>
  <c r="X244" i="3"/>
  <c r="X252" i="3"/>
  <c r="X258" i="3"/>
  <c r="X265" i="3"/>
  <c r="X238" i="3"/>
  <c r="X245" i="3"/>
  <c r="X266" i="3"/>
  <c r="X246" i="3"/>
  <c r="X253" i="3"/>
  <c r="X259" i="3"/>
  <c r="X267" i="3"/>
  <c r="X239" i="3"/>
  <c r="X247" i="3"/>
  <c r="X254" i="3"/>
  <c r="X260" i="3"/>
  <c r="X240" i="3"/>
  <c r="X255" i="3"/>
  <c r="X261" i="3"/>
  <c r="X268" i="3"/>
  <c r="X241" i="3"/>
  <c r="X235" i="3"/>
  <c r="X256" i="3"/>
  <c r="X262" i="3"/>
  <c r="X242" i="3"/>
  <c r="X236" i="3"/>
  <c r="X257" i="3"/>
  <c r="X263" i="3"/>
  <c r="X248" i="3"/>
  <c r="X249" i="3"/>
  <c r="X250" i="3"/>
  <c r="X251"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7" i="3"/>
  <c r="AD407" i="3" s="1"/>
  <c r="X405" i="3"/>
  <c r="X403" i="3"/>
  <c r="X408" i="3"/>
  <c r="AD408" i="3" s="1"/>
  <c r="X404" i="3"/>
  <c r="AD404" i="3" s="1"/>
  <c r="X406" i="3"/>
  <c r="AD406" i="3" s="1"/>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AD440" i="3" s="1"/>
  <c r="X441" i="3"/>
  <c r="AD441" i="3" s="1"/>
  <c r="X442" i="3"/>
  <c r="AD442" i="3" s="1"/>
  <c r="X443" i="3"/>
  <c r="AD443" i="3" s="1"/>
  <c r="X444" i="3"/>
  <c r="AD444" i="3" s="1"/>
  <c r="X445" i="3"/>
  <c r="AD445" i="3" s="1"/>
  <c r="X446" i="3"/>
  <c r="AD446" i="3" s="1"/>
  <c r="X447" i="3"/>
  <c r="AD447" i="3" s="1"/>
  <c r="X448" i="3"/>
  <c r="AD448" i="3" s="1"/>
  <c r="X449" i="3"/>
  <c r="AD449" i="3" s="1"/>
  <c r="X450" i="3"/>
  <c r="AD450" i="3" s="1"/>
  <c r="X451" i="3"/>
  <c r="AD451" i="3" s="1"/>
  <c r="X452" i="3"/>
  <c r="AD452" i="3" s="1"/>
  <c r="X453" i="3"/>
  <c r="AD453" i="3" s="1"/>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X501" i="3"/>
  <c r="X502" i="3"/>
  <c r="X503" i="3"/>
  <c r="X504" i="3"/>
  <c r="X505" i="3"/>
  <c r="X506" i="3"/>
  <c r="X507" i="3"/>
  <c r="X508" i="3"/>
  <c r="X509" i="3"/>
  <c r="X510" i="3"/>
  <c r="X511" i="3"/>
  <c r="X512" i="3"/>
  <c r="X513" i="3"/>
  <c r="X514" i="3"/>
  <c r="X527" i="3"/>
  <c r="AD527" i="3" s="1"/>
  <c r="X536" i="3"/>
  <c r="AD536" i="3" s="1"/>
  <c r="X515" i="3"/>
  <c r="AD515" i="3" s="1"/>
  <c r="X516" i="3"/>
  <c r="AD516" i="3" s="1"/>
  <c r="X528" i="3"/>
  <c r="AD528" i="3" s="1"/>
  <c r="X537" i="3"/>
  <c r="AD537" i="3" s="1"/>
  <c r="X517" i="3"/>
  <c r="AD517" i="3" s="1"/>
  <c r="X518" i="3"/>
  <c r="X529" i="3"/>
  <c r="AD529" i="3" s="1"/>
  <c r="X538" i="3"/>
  <c r="AD538" i="3" s="1"/>
  <c r="X519" i="3"/>
  <c r="X520" i="3"/>
  <c r="X530" i="3"/>
  <c r="AD530" i="3" s="1"/>
  <c r="X539" i="3"/>
  <c r="AD539" i="3" s="1"/>
  <c r="X521" i="3"/>
  <c r="X522" i="3"/>
  <c r="X531" i="3"/>
  <c r="AD531" i="3" s="1"/>
  <c r="X540" i="3"/>
  <c r="AD540" i="3" s="1"/>
  <c r="X523" i="3"/>
  <c r="X532" i="3"/>
  <c r="AD532" i="3" s="1"/>
  <c r="X541" i="3"/>
  <c r="AD541" i="3" s="1"/>
  <c r="X524" i="3"/>
  <c r="X533" i="3"/>
  <c r="AD533" i="3" s="1"/>
  <c r="X542" i="3"/>
  <c r="AD542" i="3" s="1"/>
  <c r="X525" i="3"/>
  <c r="X534" i="3"/>
  <c r="AD534" i="3" s="1"/>
  <c r="X526" i="3"/>
  <c r="X535" i="3"/>
  <c r="AD535" i="3" s="1"/>
  <c r="X543" i="3"/>
  <c r="X544" i="3"/>
  <c r="X545" i="3"/>
  <c r="X546" i="3"/>
  <c r="X547" i="3"/>
  <c r="X548" i="3"/>
  <c r="X549" i="3"/>
  <c r="X550" i="3"/>
  <c r="X551" i="3"/>
  <c r="X552" i="3"/>
  <c r="X553" i="3"/>
  <c r="X554" i="3"/>
  <c r="X555" i="3"/>
  <c r="X556" i="3"/>
  <c r="X557" i="3"/>
  <c r="X558" i="3"/>
  <c r="X559" i="3"/>
  <c r="X560" i="3"/>
  <c r="X561" i="3"/>
  <c r="X562" i="3"/>
  <c r="X563" i="3"/>
  <c r="X564" i="3"/>
  <c r="X565" i="3"/>
  <c r="X566" i="3"/>
  <c r="X567" i="3"/>
  <c r="X568" i="3"/>
  <c r="X569" i="3"/>
  <c r="X570" i="3"/>
  <c r="X571" i="3"/>
  <c r="X572" i="3"/>
  <c r="X573" i="3"/>
  <c r="X574" i="3"/>
  <c r="X575" i="3"/>
  <c r="X576" i="3"/>
  <c r="X577" i="3"/>
  <c r="X578" i="3"/>
  <c r="X579" i="3"/>
  <c r="X580" i="3"/>
  <c r="X581" i="3"/>
  <c r="X582" i="3"/>
  <c r="X583" i="3"/>
  <c r="X584" i="3"/>
  <c r="X585" i="3"/>
  <c r="X586" i="3"/>
  <c r="X587" i="3"/>
  <c r="X588" i="3"/>
  <c r="AD588" i="3" s="1"/>
  <c r="X589" i="3"/>
  <c r="AD589" i="3" s="1"/>
  <c r="X590" i="3"/>
  <c r="AD590" i="3" s="1"/>
  <c r="X591" i="3"/>
  <c r="AD591" i="3" s="1"/>
  <c r="X592" i="3"/>
  <c r="AD592" i="3" s="1"/>
  <c r="X593" i="3"/>
  <c r="AD593" i="3" s="1"/>
  <c r="X594" i="3"/>
  <c r="AD594" i="3" s="1"/>
  <c r="X595" i="3"/>
  <c r="AD595" i="3" s="1"/>
  <c r="X596" i="3"/>
  <c r="AD596" i="3" s="1"/>
  <c r="X597" i="3"/>
  <c r="AD597" i="3" s="1"/>
  <c r="X598" i="3"/>
  <c r="AD598" i="3" s="1"/>
  <c r="X599" i="3"/>
  <c r="AD599" i="3" s="1"/>
  <c r="X600" i="3"/>
  <c r="AD600" i="3" s="1"/>
  <c r="X601" i="3"/>
  <c r="AD601" i="3" s="1"/>
  <c r="X602" i="3"/>
  <c r="AD602" i="3" s="1"/>
  <c r="X603" i="3"/>
  <c r="AD603" i="3" s="1"/>
  <c r="X604" i="3"/>
  <c r="AD604" i="3" s="1"/>
  <c r="X605" i="3"/>
  <c r="AD605" i="3" s="1"/>
  <c r="X606" i="3"/>
  <c r="X607" i="3"/>
  <c r="X608" i="3"/>
  <c r="AD608" i="3" s="1"/>
  <c r="X609" i="3"/>
  <c r="AD609" i="3" s="1"/>
  <c r="X610" i="3"/>
  <c r="AD610" i="3" s="1"/>
  <c r="X611" i="3"/>
  <c r="X612" i="3"/>
  <c r="X613" i="3"/>
  <c r="X614" i="3"/>
  <c r="X615" i="3"/>
  <c r="X616" i="3"/>
  <c r="X617" i="3"/>
  <c r="X618" i="3"/>
  <c r="X619" i="3"/>
  <c r="X620" i="3"/>
  <c r="X621" i="3"/>
  <c r="X622" i="3"/>
  <c r="X623" i="3"/>
  <c r="X624" i="3"/>
  <c r="X625" i="3"/>
  <c r="X626" i="3"/>
  <c r="X627" i="3"/>
  <c r="X628" i="3"/>
  <c r="X629" i="3"/>
  <c r="X630" i="3"/>
  <c r="X631" i="3"/>
  <c r="X632" i="3"/>
  <c r="X633" i="3"/>
  <c r="X634" i="3"/>
  <c r="X635" i="3"/>
  <c r="X636" i="3"/>
  <c r="X637" i="3"/>
  <c r="X638" i="3"/>
  <c r="X639" i="3"/>
  <c r="X640" i="3"/>
  <c r="X641" i="3"/>
  <c r="X642" i="3"/>
  <c r="X643" i="3"/>
  <c r="X644" i="3"/>
  <c r="X645" i="3"/>
  <c r="X646" i="3"/>
  <c r="X647" i="3"/>
  <c r="X648" i="3"/>
  <c r="X649" i="3"/>
  <c r="X650" i="3"/>
  <c r="X651" i="3"/>
  <c r="X652" i="3"/>
  <c r="X653" i="3"/>
  <c r="X654" i="3"/>
  <c r="X655" i="3"/>
  <c r="X656" i="3"/>
  <c r="X657" i="3"/>
  <c r="AD511" i="3" l="1"/>
  <c r="AD503" i="3"/>
  <c r="AD495" i="3"/>
  <c r="AD487" i="3"/>
  <c r="AD479" i="3"/>
  <c r="AD507" i="3"/>
  <c r="AD499" i="3"/>
  <c r="AD491" i="3"/>
  <c r="AD483" i="3"/>
  <c r="AD475" i="3"/>
  <c r="AD509" i="3"/>
  <c r="AD505" i="3"/>
  <c r="AD501" i="3"/>
  <c r="AD497" i="3"/>
  <c r="AD493" i="3"/>
  <c r="AD489" i="3"/>
  <c r="AD485" i="3"/>
  <c r="AD481" i="3"/>
  <c r="AD477" i="3"/>
  <c r="AD473" i="3"/>
  <c r="AD656" i="3"/>
  <c r="AD654" i="3"/>
  <c r="AD652" i="3"/>
  <c r="AD650" i="3"/>
  <c r="AD648" i="3"/>
  <c r="AD646" i="3"/>
  <c r="AD644" i="3"/>
  <c r="AD642" i="3"/>
  <c r="AD640" i="3"/>
  <c r="AD638" i="3"/>
  <c r="AD636" i="3"/>
  <c r="AD634" i="3"/>
  <c r="AD632" i="3"/>
  <c r="AD630" i="3"/>
  <c r="AD628" i="3"/>
  <c r="AD626" i="3"/>
  <c r="AD624" i="3"/>
  <c r="AD622" i="3"/>
  <c r="AD438" i="3"/>
  <c r="AD436" i="3"/>
  <c r="AD434" i="3"/>
  <c r="AD432" i="3"/>
  <c r="AD430" i="3"/>
  <c r="AD428" i="3"/>
  <c r="AD426" i="3"/>
  <c r="AD422" i="3"/>
  <c r="AD420" i="3"/>
  <c r="AD418" i="3"/>
  <c r="AD416" i="3"/>
  <c r="AD414" i="3"/>
  <c r="AD412" i="3"/>
  <c r="AD410" i="3"/>
  <c r="AD402" i="3"/>
  <c r="AD400" i="3"/>
  <c r="AD398" i="3"/>
  <c r="AD312" i="3"/>
  <c r="AD310" i="3"/>
  <c r="AD308" i="3"/>
  <c r="AD306" i="3"/>
  <c r="AD304" i="3"/>
  <c r="AD302" i="3"/>
  <c r="AD300" i="3"/>
  <c r="AD298" i="3"/>
  <c r="AD296" i="3"/>
  <c r="AD294" i="3"/>
  <c r="AD292" i="3"/>
  <c r="AD290" i="3"/>
  <c r="AD288" i="3"/>
  <c r="AD286" i="3"/>
  <c r="AD284" i="3"/>
  <c r="AD282" i="3"/>
  <c r="AD280" i="3"/>
  <c r="AD278" i="3"/>
  <c r="AD276" i="3"/>
  <c r="AD274" i="3"/>
  <c r="AD272" i="3"/>
  <c r="AD270" i="3"/>
  <c r="AD251" i="3"/>
  <c r="AD249" i="3"/>
  <c r="AD263" i="3"/>
  <c r="AD236" i="3"/>
  <c r="AD262" i="3"/>
  <c r="AD235" i="3"/>
  <c r="AD268" i="3"/>
  <c r="AD255" i="3"/>
  <c r="AD260" i="3"/>
  <c r="AD247" i="3"/>
  <c r="AD267" i="3"/>
  <c r="AD253" i="3"/>
  <c r="AD266" i="3"/>
  <c r="AD238" i="3"/>
  <c r="AD258" i="3"/>
  <c r="AD244" i="3"/>
  <c r="AD243" i="3"/>
  <c r="AD234" i="3"/>
  <c r="AD232" i="3"/>
  <c r="AD230" i="3"/>
  <c r="AD228" i="3"/>
  <c r="AD226" i="3"/>
  <c r="AD224" i="3"/>
  <c r="AD222" i="3"/>
  <c r="AD220" i="3"/>
  <c r="AD218" i="3"/>
  <c r="AD216" i="3"/>
  <c r="AD214" i="3"/>
  <c r="AD212" i="3"/>
  <c r="AD210" i="3"/>
  <c r="AD208" i="3"/>
  <c r="AD206" i="3"/>
  <c r="AD204" i="3"/>
  <c r="AD202" i="3"/>
  <c r="AD200" i="3"/>
  <c r="AD198" i="3"/>
  <c r="AD196" i="3"/>
  <c r="AD194" i="3"/>
  <c r="AD148" i="3"/>
  <c r="AD126" i="3"/>
  <c r="AD124" i="3"/>
  <c r="AD96" i="3"/>
  <c r="AD94" i="3"/>
  <c r="AD92" i="3"/>
  <c r="AD90" i="3"/>
  <c r="AD88" i="3"/>
  <c r="AD86" i="3"/>
  <c r="AD72" i="3"/>
  <c r="AD84" i="3"/>
  <c r="AD70" i="3"/>
  <c r="AD68" i="3"/>
  <c r="AD66" i="3"/>
  <c r="AD78" i="3"/>
  <c r="AD64" i="3"/>
  <c r="AD76" i="3"/>
  <c r="AD62" i="3"/>
  <c r="AD74" i="3"/>
  <c r="AD60" i="3"/>
  <c r="AD56" i="3"/>
  <c r="AD54" i="3"/>
  <c r="AD52" i="3"/>
  <c r="AD42" i="3"/>
  <c r="AD40" i="3"/>
  <c r="AD38" i="3"/>
  <c r="AD36" i="3"/>
  <c r="AD18" i="3"/>
  <c r="AD16" i="3"/>
  <c r="AD14" i="3"/>
  <c r="AD12" i="3"/>
  <c r="AD10" i="3"/>
  <c r="AD8" i="3"/>
  <c r="AD6" i="3"/>
  <c r="AD4" i="3"/>
  <c r="AD395" i="3"/>
  <c r="AD393" i="3"/>
  <c r="AD391" i="3"/>
  <c r="AD389" i="3"/>
  <c r="AD387" i="3"/>
  <c r="AD385" i="3"/>
  <c r="AD383" i="3"/>
  <c r="AD381" i="3"/>
  <c r="AD379" i="3"/>
  <c r="AD377" i="3"/>
  <c r="AD375" i="3"/>
  <c r="AD373" i="3"/>
  <c r="AD371" i="3"/>
  <c r="AD369" i="3"/>
  <c r="AD367" i="3"/>
  <c r="AD365" i="3"/>
  <c r="AD363" i="3"/>
  <c r="AD361" i="3"/>
  <c r="AD359" i="3"/>
  <c r="AD357" i="3"/>
  <c r="AD355" i="3"/>
  <c r="AD353" i="3"/>
  <c r="AD351" i="3"/>
  <c r="AD349" i="3"/>
  <c r="AD347" i="3"/>
  <c r="AD345" i="3"/>
  <c r="AD620" i="3"/>
  <c r="AD618" i="3"/>
  <c r="AD616" i="3"/>
  <c r="AD614" i="3"/>
  <c r="AD612" i="3"/>
  <c r="AD606" i="3"/>
  <c r="AD586" i="3"/>
  <c r="AD584" i="3"/>
  <c r="AD582" i="3"/>
  <c r="AD580" i="3"/>
  <c r="AD578" i="3"/>
  <c r="AD576" i="3"/>
  <c r="AD574" i="3"/>
  <c r="AD572" i="3"/>
  <c r="AD570" i="3"/>
  <c r="AD568" i="3"/>
  <c r="AD565" i="3"/>
  <c r="AD563" i="3"/>
  <c r="AD561" i="3"/>
  <c r="AD559" i="3"/>
  <c r="AD557" i="3"/>
  <c r="AD555" i="3"/>
  <c r="AD553" i="3"/>
  <c r="AD551" i="3"/>
  <c r="AD549" i="3"/>
  <c r="AD547" i="3"/>
  <c r="AD545" i="3"/>
  <c r="AD543" i="3"/>
  <c r="AD526" i="3"/>
  <c r="AD525" i="3"/>
  <c r="AD523" i="3"/>
  <c r="AD521" i="3"/>
  <c r="AD519" i="3"/>
  <c r="AD513" i="3"/>
  <c r="AD472" i="3"/>
  <c r="AD470" i="3"/>
  <c r="AD468" i="3"/>
  <c r="AD466" i="3"/>
  <c r="AD464" i="3"/>
  <c r="AD462" i="3"/>
  <c r="AD460" i="3"/>
  <c r="AD458" i="3"/>
  <c r="AD456" i="3"/>
  <c r="AD454" i="3"/>
  <c r="AD405" i="3"/>
  <c r="AD343" i="3"/>
  <c r="AD341" i="3"/>
  <c r="AD339" i="3"/>
  <c r="AD337" i="3"/>
  <c r="AD335" i="3"/>
  <c r="AD333" i="3"/>
  <c r="AD331" i="3"/>
  <c r="AD329" i="3"/>
  <c r="AD327" i="3"/>
  <c r="AD325" i="3"/>
  <c r="AD323" i="3"/>
  <c r="AD321" i="3"/>
  <c r="AD319" i="3"/>
  <c r="AD317" i="3"/>
  <c r="AD315" i="3"/>
  <c r="AD313" i="3"/>
  <c r="AD657" i="3"/>
  <c r="AD655" i="3"/>
  <c r="AD653" i="3"/>
  <c r="AD651" i="3"/>
  <c r="AD649" i="3"/>
  <c r="AD647" i="3"/>
  <c r="AD645" i="3"/>
  <c r="AD643" i="3"/>
  <c r="AD641" i="3"/>
  <c r="AD639" i="3"/>
  <c r="AD637" i="3"/>
  <c r="AD635" i="3"/>
  <c r="AD633" i="3"/>
  <c r="AD631" i="3"/>
  <c r="AD629" i="3"/>
  <c r="AD627" i="3"/>
  <c r="AD625" i="3"/>
  <c r="AD623" i="3"/>
  <c r="AD621" i="3"/>
  <c r="AD512" i="3"/>
  <c r="AD510" i="3"/>
  <c r="AD508" i="3"/>
  <c r="AD506" i="3"/>
  <c r="AD504" i="3"/>
  <c r="AD502" i="3"/>
  <c r="AD500" i="3"/>
  <c r="AD498" i="3"/>
  <c r="AD496" i="3"/>
  <c r="AD494" i="3"/>
  <c r="AD492" i="3"/>
  <c r="AD490" i="3"/>
  <c r="AD488" i="3"/>
  <c r="AD486" i="3"/>
  <c r="AD484" i="3"/>
  <c r="AD482" i="3"/>
  <c r="AD480" i="3"/>
  <c r="AD478" i="3"/>
  <c r="AD476" i="3"/>
  <c r="AD474" i="3"/>
  <c r="AD439" i="3"/>
  <c r="AD437" i="3"/>
  <c r="AD435" i="3"/>
  <c r="AD433" i="3"/>
  <c r="AD431" i="3"/>
  <c r="AD429" i="3"/>
  <c r="AD427" i="3"/>
  <c r="AD425" i="3"/>
  <c r="AD423" i="3"/>
  <c r="AD421" i="3"/>
  <c r="AD419" i="3"/>
  <c r="AD417" i="3"/>
  <c r="AD415" i="3"/>
  <c r="AD413" i="3"/>
  <c r="AD411" i="3"/>
  <c r="AD409" i="3"/>
  <c r="AD401" i="3"/>
  <c r="AD399" i="3"/>
  <c r="AD397" i="3"/>
  <c r="AD396" i="3"/>
  <c r="AD394" i="3"/>
  <c r="AD392" i="3"/>
  <c r="AD390" i="3"/>
  <c r="AD388" i="3"/>
  <c r="AD386" i="3"/>
  <c r="AD384" i="3"/>
  <c r="AD382" i="3"/>
  <c r="AD380" i="3"/>
  <c r="AD378" i="3"/>
  <c r="AD376" i="3"/>
  <c r="AD374" i="3"/>
  <c r="AD372" i="3"/>
  <c r="AD370" i="3"/>
  <c r="AD368" i="3"/>
  <c r="AD366" i="3"/>
  <c r="AD364" i="3"/>
  <c r="AD362" i="3"/>
  <c r="AD360" i="3"/>
  <c r="AD358" i="3"/>
  <c r="AD356" i="3"/>
  <c r="AD354" i="3"/>
  <c r="AD352" i="3"/>
  <c r="AD350" i="3"/>
  <c r="AD348" i="3"/>
  <c r="AD346" i="3"/>
  <c r="AD275" i="3"/>
  <c r="AD273" i="3"/>
  <c r="AD271" i="3"/>
  <c r="AD269" i="3"/>
  <c r="AD233" i="3"/>
  <c r="AD231" i="3"/>
  <c r="AD229" i="3"/>
  <c r="AD227" i="3"/>
  <c r="AD225" i="3"/>
  <c r="AD223" i="3"/>
  <c r="AD221" i="3"/>
  <c r="AD219" i="3"/>
  <c r="AD217" i="3"/>
  <c r="AD215" i="3"/>
  <c r="AD213" i="3"/>
  <c r="AD211" i="3"/>
  <c r="AD209" i="3"/>
  <c r="AD207" i="3"/>
  <c r="AD205" i="3"/>
  <c r="AD139" i="3"/>
  <c r="AD133" i="3"/>
  <c r="AD129" i="3"/>
  <c r="AD125" i="3"/>
  <c r="AD123" i="3"/>
  <c r="AD99" i="3"/>
  <c r="AD95" i="3"/>
  <c r="AD93" i="3"/>
  <c r="AD91" i="3"/>
  <c r="AD89" i="3"/>
  <c r="AD87" i="3"/>
  <c r="AD73" i="3"/>
  <c r="AD85" i="3"/>
  <c r="AD71" i="3"/>
  <c r="AD69" i="3"/>
  <c r="AD67" i="3"/>
  <c r="AD79" i="3"/>
  <c r="AD65" i="3"/>
  <c r="AD77" i="3"/>
  <c r="AD63" i="3"/>
  <c r="AD75" i="3"/>
  <c r="AD59" i="3"/>
  <c r="AD53" i="3"/>
  <c r="AD51" i="3"/>
  <c r="AD45" i="3"/>
  <c r="AD43" i="3"/>
  <c r="AD41" i="3"/>
  <c r="AD39" i="3"/>
  <c r="AD37" i="3"/>
  <c r="AD35" i="3"/>
  <c r="AD19" i="3"/>
  <c r="AD15" i="3"/>
  <c r="AD13" i="3"/>
  <c r="AD11" i="3"/>
  <c r="AD9" i="3"/>
  <c r="AD7" i="3"/>
  <c r="AD5" i="3"/>
  <c r="AD3" i="3"/>
  <c r="AD24" i="3"/>
  <c r="AD22" i="3"/>
  <c r="AD424" i="3"/>
  <c r="AD619" i="3"/>
  <c r="AD617" i="3"/>
  <c r="AD615" i="3"/>
  <c r="AD613" i="3"/>
  <c r="AD611" i="3"/>
  <c r="AD607" i="3"/>
  <c r="AD587" i="3"/>
  <c r="AD585" i="3"/>
  <c r="AD583" i="3"/>
  <c r="AD581" i="3"/>
  <c r="AD579" i="3"/>
  <c r="AD577" i="3"/>
  <c r="AD575" i="3"/>
  <c r="AD573" i="3"/>
  <c r="AD571" i="3"/>
  <c r="AD569" i="3"/>
  <c r="AD567" i="3"/>
  <c r="AD566" i="3"/>
  <c r="AD564" i="3"/>
  <c r="AD562" i="3"/>
  <c r="AD560" i="3"/>
  <c r="AD558" i="3"/>
  <c r="AD556" i="3"/>
  <c r="AD554" i="3"/>
  <c r="AD552" i="3"/>
  <c r="AD550" i="3"/>
  <c r="AD548" i="3"/>
  <c r="AD546" i="3"/>
  <c r="AD544" i="3"/>
  <c r="AD524" i="3"/>
  <c r="AD522" i="3"/>
  <c r="AD520" i="3"/>
  <c r="AD518" i="3"/>
  <c r="AD514" i="3"/>
  <c r="AD471" i="3"/>
  <c r="AD469" i="3"/>
  <c r="AD467" i="3"/>
  <c r="AD465" i="3"/>
  <c r="AD463" i="3"/>
  <c r="AD461" i="3"/>
  <c r="AD459" i="3"/>
  <c r="AD457" i="3"/>
  <c r="AD455" i="3"/>
  <c r="AD403" i="3"/>
  <c r="AD344" i="3"/>
  <c r="AD342" i="3"/>
  <c r="AD340" i="3"/>
  <c r="AD338" i="3"/>
  <c r="AD336" i="3"/>
  <c r="AD334" i="3"/>
  <c r="AD332" i="3"/>
  <c r="AD330" i="3"/>
  <c r="AD328" i="3"/>
  <c r="AD326" i="3"/>
  <c r="AD324" i="3"/>
  <c r="AD322" i="3"/>
  <c r="AD320" i="3"/>
  <c r="AD318" i="3"/>
  <c r="AD316" i="3"/>
  <c r="AD314" i="3"/>
  <c r="AD311" i="3"/>
  <c r="AD309" i="3"/>
  <c r="AD307" i="3"/>
  <c r="AD305" i="3"/>
  <c r="AD303" i="3"/>
  <c r="AD301" i="3"/>
  <c r="AD299" i="3"/>
  <c r="AD297" i="3"/>
  <c r="AD295" i="3"/>
  <c r="AD293" i="3"/>
  <c r="AD291" i="3"/>
  <c r="AD289" i="3"/>
  <c r="AD287" i="3"/>
  <c r="AD285" i="3"/>
  <c r="AD283" i="3"/>
  <c r="AD281" i="3"/>
  <c r="AD279" i="3"/>
  <c r="AD277" i="3"/>
  <c r="AD250" i="3"/>
  <c r="AD248" i="3"/>
  <c r="AD257" i="3"/>
  <c r="AD242" i="3"/>
  <c r="AD256" i="3"/>
  <c r="AD241" i="3"/>
  <c r="AD261" i="3"/>
  <c r="AD240" i="3"/>
  <c r="AD254" i="3"/>
  <c r="AD239" i="3"/>
  <c r="AD259" i="3"/>
  <c r="AD246" i="3"/>
  <c r="AD245" i="3"/>
  <c r="AD265" i="3"/>
  <c r="AD252" i="3"/>
  <c r="AD264" i="3"/>
  <c r="AD237" i="3"/>
  <c r="AD203" i="3"/>
  <c r="AD201" i="3"/>
  <c r="AD199" i="3"/>
  <c r="AD197" i="3"/>
  <c r="AD195" i="3"/>
  <c r="AD25" i="3"/>
  <c r="AD23" i="3"/>
  <c r="AB690" i="3"/>
  <c r="AD192" i="3"/>
  <c r="AD190" i="3"/>
  <c r="AD188" i="3"/>
  <c r="AD186" i="3"/>
  <c r="AD184" i="3"/>
  <c r="AD182" i="3"/>
  <c r="AD180" i="3"/>
  <c r="AD175" i="3"/>
  <c r="AD173" i="3"/>
  <c r="AD171" i="3"/>
  <c r="AD169" i="3"/>
  <c r="AD167" i="3"/>
  <c r="AD165" i="3"/>
  <c r="AD193" i="3"/>
  <c r="AD191" i="3"/>
  <c r="AD189" i="3"/>
  <c r="AD187" i="3"/>
  <c r="AD185" i="3"/>
  <c r="AD183" i="3"/>
  <c r="AD181" i="3"/>
  <c r="AD179" i="3"/>
  <c r="AD178" i="3"/>
  <c r="AD174" i="3"/>
  <c r="AD172" i="3"/>
  <c r="AD170" i="3"/>
  <c r="AD168" i="3"/>
  <c r="AD166" i="3"/>
  <c r="AD164" i="3"/>
  <c r="AD159" i="3"/>
  <c r="AD157" i="3"/>
  <c r="AD155" i="3"/>
  <c r="AD153" i="3"/>
  <c r="AD151" i="3"/>
  <c r="AD149" i="3"/>
  <c r="AD147" i="3"/>
  <c r="AD145" i="3"/>
  <c r="AD143" i="3"/>
  <c r="AD141" i="3"/>
  <c r="AD137" i="3"/>
  <c r="AD135" i="3"/>
  <c r="AD121" i="3"/>
  <c r="AD119" i="3"/>
  <c r="AD61" i="3"/>
  <c r="AD57" i="3"/>
  <c r="AD55" i="3"/>
  <c r="AD49" i="3"/>
  <c r="AD47" i="3"/>
  <c r="AD131" i="3"/>
  <c r="AD127" i="3"/>
  <c r="AD117" i="3"/>
  <c r="AD115" i="3"/>
  <c r="AD113" i="3"/>
  <c r="AD111" i="3"/>
  <c r="AD109" i="3"/>
  <c r="AD107" i="3"/>
  <c r="AD105" i="3"/>
  <c r="AD103" i="3"/>
  <c r="AD101" i="3"/>
  <c r="AD97" i="3"/>
  <c r="AD83" i="3"/>
  <c r="AD81" i="3"/>
  <c r="AD158" i="3"/>
  <c r="AD156" i="3"/>
  <c r="AD154" i="3"/>
  <c r="AD152" i="3"/>
  <c r="AD150" i="3"/>
  <c r="AD146" i="3"/>
  <c r="AD144" i="3"/>
  <c r="AD142" i="3"/>
  <c r="AD140" i="3"/>
  <c r="AD138" i="3"/>
  <c r="AD136" i="3"/>
  <c r="AD134" i="3"/>
  <c r="AD132" i="3"/>
  <c r="AD122" i="3"/>
  <c r="AD120" i="3"/>
  <c r="AD118" i="3"/>
  <c r="AD80" i="3"/>
  <c r="AD58" i="3"/>
  <c r="AD50" i="3"/>
  <c r="AD48" i="3"/>
  <c r="AD46" i="3"/>
  <c r="AD44" i="3"/>
  <c r="AD130" i="3"/>
  <c r="AD128" i="3"/>
  <c r="AD116" i="3"/>
  <c r="AD114" i="3"/>
  <c r="AD112" i="3"/>
  <c r="AD110" i="3"/>
  <c r="AD108" i="3"/>
  <c r="AD106" i="3"/>
  <c r="AD104" i="3"/>
  <c r="AD102" i="3"/>
  <c r="AD100" i="3"/>
  <c r="AD98" i="3"/>
  <c r="AD82" i="3"/>
  <c r="AD34" i="3"/>
  <c r="AD30" i="3"/>
  <c r="AD28" i="3"/>
  <c r="AD32" i="3"/>
  <c r="AD29" i="3"/>
  <c r="AD27" i="3"/>
  <c r="AD26" i="3"/>
  <c r="AD17" i="3"/>
  <c r="AD163" i="3"/>
  <c r="AD162" i="3"/>
  <c r="AD161" i="3"/>
  <c r="AD160" i="3"/>
  <c r="AD33" i="3"/>
  <c r="Z690" i="3"/>
  <c r="AD31" i="3"/>
  <c r="AA690" i="3"/>
  <c r="AD21" i="3"/>
  <c r="AD20" i="3"/>
  <c r="Y690" i="3"/>
  <c r="X690" i="3"/>
  <c r="J420" i="3"/>
  <c r="J421" i="3"/>
  <c r="J422" i="3"/>
  <c r="J423" i="3"/>
  <c r="J424" i="3"/>
  <c r="J425" i="3"/>
  <c r="J426" i="3"/>
  <c r="J427" i="3"/>
  <c r="J428" i="3"/>
  <c r="J429" i="3"/>
  <c r="J412" i="3"/>
  <c r="J413" i="3"/>
  <c r="J414" i="3"/>
  <c r="J415" i="3"/>
  <c r="J416" i="3"/>
  <c r="AD690" i="3" l="1"/>
  <c r="J417" i="3"/>
  <c r="J411" i="3"/>
  <c r="J418" i="3"/>
  <c r="J419" i="3"/>
</calcChain>
</file>

<file path=xl/sharedStrings.xml><?xml version="1.0" encoding="utf-8"?>
<sst xmlns="http://schemas.openxmlformats.org/spreadsheetml/2006/main" count="4123" uniqueCount="1218">
  <si>
    <t>Football</t>
  </si>
  <si>
    <t>Archery</t>
  </si>
  <si>
    <t>Badminton</t>
  </si>
  <si>
    <t>Basketball</t>
  </si>
  <si>
    <t>Beach Volleyball</t>
  </si>
  <si>
    <t>Boxing</t>
  </si>
  <si>
    <t>Athletics</t>
  </si>
  <si>
    <t>Fencing</t>
  </si>
  <si>
    <t>Gymnastics Artistic</t>
  </si>
  <si>
    <t>Athletics Marathon</t>
  </si>
  <si>
    <t>Handball</t>
  </si>
  <si>
    <t>Judo</t>
  </si>
  <si>
    <t>Athletics Race Walk</t>
  </si>
  <si>
    <t>Rowing</t>
  </si>
  <si>
    <t>Canoe Slalom</t>
  </si>
  <si>
    <t>Diving</t>
  </si>
  <si>
    <t>Hockey</t>
  </si>
  <si>
    <t>Sailing</t>
  </si>
  <si>
    <t>Swimming</t>
  </si>
  <si>
    <t>Table Tennis</t>
  </si>
  <si>
    <t>Canoe Sprint</t>
  </si>
  <si>
    <t>Cycling BMX</t>
  </si>
  <si>
    <t>Cycling Mountain Bike</t>
  </si>
  <si>
    <t>Cycling Track</t>
  </si>
  <si>
    <t>Equestrian - Dressage</t>
  </si>
  <si>
    <t>Equestrian - Jumping</t>
  </si>
  <si>
    <t>Gymnastics Rhythmic</t>
  </si>
  <si>
    <t>Volleyball</t>
  </si>
  <si>
    <t>Water Polo</t>
  </si>
  <si>
    <t>Weightlifting</t>
  </si>
  <si>
    <t>Synchronised Swimming</t>
  </si>
  <si>
    <t>Taekwondo</t>
  </si>
  <si>
    <t>Triathlon</t>
  </si>
  <si>
    <t>Women's Preliminaries</t>
  </si>
  <si>
    <t>Ceremony</t>
  </si>
  <si>
    <t>Total</t>
  </si>
  <si>
    <t>Men's Preliminaries</t>
  </si>
  <si>
    <t>Gymnastics Trampoline</t>
  </si>
  <si>
    <t>Opening Ceremony</t>
  </si>
  <si>
    <t>Column12</t>
  </si>
  <si>
    <t>VENUE</t>
  </si>
  <si>
    <t>Women's Final</t>
  </si>
  <si>
    <t>Men's Final</t>
  </si>
  <si>
    <t>Copacabana</t>
  </si>
  <si>
    <t>Flamengo Park</t>
  </si>
  <si>
    <t>Barra</t>
  </si>
  <si>
    <t>Riocentro - Pavilion 4</t>
  </si>
  <si>
    <t>Deodoro</t>
  </si>
  <si>
    <t>Preliminaries</t>
  </si>
  <si>
    <t>Men's Quarter-finals</t>
  </si>
  <si>
    <t>Women's Quarter-finals</t>
  </si>
  <si>
    <t>Riocentro- Pavilion 6</t>
  </si>
  <si>
    <t>Women's Semi-finals</t>
  </si>
  <si>
    <t>Men's Semi-finals</t>
  </si>
  <si>
    <t>Olympic BMX Centre</t>
  </si>
  <si>
    <t>Cycling Road (Road Race)</t>
  </si>
  <si>
    <t>Cycling Road (Time Trial)</t>
  </si>
  <si>
    <t>Fort Copacabana</t>
  </si>
  <si>
    <t>Rio Olympic Velodrome</t>
  </si>
  <si>
    <t>Equestrian - Eventing (Dressage)</t>
  </si>
  <si>
    <t>Equestrian - Eventing (Cross-country)</t>
  </si>
  <si>
    <t>Equestrian - Eventing (Jumping)</t>
  </si>
  <si>
    <t>Brasilia</t>
  </si>
  <si>
    <t>Belo Horizonte</t>
  </si>
  <si>
    <t>Brasilia National Stadium</t>
  </si>
  <si>
    <t>Salvador</t>
  </si>
  <si>
    <t>Fonte Nova Stadium</t>
  </si>
  <si>
    <t>Maracanã</t>
  </si>
  <si>
    <t>Maracanã Stadium</t>
  </si>
  <si>
    <t>Golf</t>
  </si>
  <si>
    <t>Rio Olympic Arena</t>
  </si>
  <si>
    <t>Marathon Swimming</t>
  </si>
  <si>
    <t>Rugby</t>
  </si>
  <si>
    <t>Riocentro - Pavilion 3</t>
  </si>
  <si>
    <t>Type</t>
  </si>
  <si>
    <t>Women's Quarterfinals</t>
  </si>
  <si>
    <t>Men's Quarterfinals</t>
  </si>
  <si>
    <t>Women's Semifinals</t>
  </si>
  <si>
    <t>Men's Semifinals</t>
  </si>
  <si>
    <t>Riocentro - Pavilion 2</t>
  </si>
  <si>
    <t xml:space="preserve">Women's Semifinals </t>
  </si>
  <si>
    <t>B 
CAT
€</t>
  </si>
  <si>
    <t>C 
CAT
€</t>
  </si>
  <si>
    <r>
      <t xml:space="preserve">D 
CAT
</t>
    </r>
    <r>
      <rPr>
        <b/>
        <sz val="8"/>
        <color theme="0"/>
        <rFont val="Calibri"/>
        <family val="2"/>
      </rPr>
      <t>€</t>
    </r>
  </si>
  <si>
    <r>
      <t xml:space="preserve">E 
CAT
</t>
    </r>
    <r>
      <rPr>
        <b/>
        <sz val="8"/>
        <color theme="0"/>
        <rFont val="Calibri"/>
        <family val="2"/>
      </rPr>
      <t>€</t>
    </r>
  </si>
  <si>
    <t>SPORT - DISCIPLINE</t>
  </si>
  <si>
    <t>Column2</t>
  </si>
  <si>
    <t>Column3</t>
  </si>
  <si>
    <t>E 
CAT
€7</t>
  </si>
  <si>
    <t>Tennis</t>
  </si>
  <si>
    <t>Olympic Tennis Centre - Central Court</t>
  </si>
  <si>
    <t>Olympic Tennis Centre - Court 1</t>
  </si>
  <si>
    <t>Olympic Tennis Centre - Court 2</t>
  </si>
  <si>
    <t xml:space="preserve">Modern Pentathlon </t>
  </si>
  <si>
    <t>This is a draft document, pending approval and definition by IFs</t>
  </si>
  <si>
    <t>Olympic Golf Course</t>
  </si>
  <si>
    <t>A 
CAT 
€</t>
  </si>
  <si>
    <t>Alleen hoger</t>
  </si>
  <si>
    <t>Alleen lager</t>
  </si>
  <si>
    <t>Zowel hoger als lager</t>
  </si>
  <si>
    <t>Beach Volleyball Arena</t>
  </si>
  <si>
    <t>Youth Arena</t>
  </si>
  <si>
    <t>Lagoa Stadium</t>
  </si>
  <si>
    <t xml:space="preserve">Maracanãzinho </t>
  </si>
  <si>
    <t>Olympic Equestrian Centre</t>
  </si>
  <si>
    <t>Olympic Shooting Centre</t>
  </si>
  <si>
    <t>Olympic Aquatics Stadium</t>
  </si>
  <si>
    <t>Carioca Arena 1</t>
  </si>
  <si>
    <t>Carioca Arena 2</t>
  </si>
  <si>
    <t>Carioca Arena 3</t>
  </si>
  <si>
    <t>Future Arena</t>
  </si>
  <si>
    <t>Mountain Bike Track</t>
  </si>
  <si>
    <t>Deodoro Stadium</t>
  </si>
  <si>
    <t>Men's Team 1/8 Eliminations</t>
  </si>
  <si>
    <t>Sambódromo</t>
  </si>
  <si>
    <t>AR003</t>
  </si>
  <si>
    <t>Reg</t>
  </si>
  <si>
    <t>Men's Team Quarterfinals
Men's Team Semifinals
Men's Team Bronze Medal Match
Men's Team Gold Medal Match
Men's Team Victory Ceremony</t>
  </si>
  <si>
    <t>AR004</t>
  </si>
  <si>
    <t>High</t>
  </si>
  <si>
    <t>Women's Team 1/8 Eliminations</t>
  </si>
  <si>
    <t>AR005</t>
  </si>
  <si>
    <t>Women's Team Quarterfinals
Women's Team Semifinals
Women's Team Bronze Medal Match
Women's Team Gold Medal Match
Women's Team Victory Ceremony</t>
  </si>
  <si>
    <t>AR006</t>
  </si>
  <si>
    <t>Men's Individual 1/32 Eliminations
Women's Individual 1/32 Eliminations
Men's Individual 1/16 Eliminations
Women's Individual 1/16 Eliminations</t>
  </si>
  <si>
    <t>AR007</t>
  </si>
  <si>
    <t>AR008</t>
  </si>
  <si>
    <t>AR009</t>
  </si>
  <si>
    <t>AR010</t>
  </si>
  <si>
    <t>AR011</t>
  </si>
  <si>
    <t>AR012</t>
  </si>
  <si>
    <t>Women's Individual 1/8 Eliminations</t>
  </si>
  <si>
    <t>AR013</t>
  </si>
  <si>
    <t>Women's Individual Quarterfinals
Women's Individual Semifinals
Women's Individual Bronze Medal Match
Women's Individual Gold Medal Match
Women's Individual Victory Ceremony</t>
  </si>
  <si>
    <t>AR014</t>
  </si>
  <si>
    <t>Men's Individual 1/8 Eliminations</t>
  </si>
  <si>
    <t>AR015</t>
  </si>
  <si>
    <t>Men's Individual Quarterfinals
Men's Individual Semifinals
Men's Individual Bronze Medal Match
Men's Individual Gold Medal Match
Men's Individual Victory Ceremony</t>
  </si>
  <si>
    <t>AR016</t>
  </si>
  <si>
    <t>Men's Discus Throw qualifying round, group A
Women's Heptathlon 100m hurdles
Women's Shot Put qualifying round, groups A and B
Women's 10,000m final
Women's Heptathlon high jump, groups A and B
Men's 800m round 1
Men's Discus Throw qualifying round, group B
Women's 10,000m victory ceremony
Women's 100m preliminary round</t>
  </si>
  <si>
    <t>Olympic Stadium</t>
  </si>
  <si>
    <t>AT001</t>
  </si>
  <si>
    <t xml:space="preserve">Men's 20km Race Walk victory ceremony
Women's 1500m round 1
Women's Heptathlon shot put, groups A and B
Women's Hammer Throw qualifying round, group A
Men's 400m round 1
Men's Long Jump qualifying round, groups A and B
Women's Shot Put final
Women's Heptathlon 200m
Women's Hammer Throw qualifying round, group B
Women's 100m round 1
 </t>
  </si>
  <si>
    <t>AT002</t>
  </si>
  <si>
    <t>Men's 100m preliminary round
Women's Triple Jump qualifying round, groups A and B
Women's 3000m Steeplechase round 1
Men's Discus Throw final
Women's 400m round 1
Women's Heptathlon long jump, groups A and B
Men's 100m round 1
Men's Discus Throw victory ceremony</t>
  </si>
  <si>
    <t>AT003</t>
  </si>
  <si>
    <t>Women's Heptathlon javelin throw, group A
Women's Shot Put victory ceremony
Men's Pole Vault qualifying round, groups A and B
Men's 400m semifinals
Men's Long Jump final
Women's 100m semifinals
Women's Heptathlon javelin throw, group B
Men's 800m semifinals
Men's 10,000m final
Women's 100m final
Women's Heptathlon 800m
Men's Long Jump victory ceremony</t>
  </si>
  <si>
    <t>AT004</t>
  </si>
  <si>
    <t>AT005</t>
  </si>
  <si>
    <t>Women's Marathon victory ceremony
Men's 10,000m victory ceremony
Men's High Jump qualifying round, groups A and B
Women's 400m semifinals
Women's Triple Jump final
Men's 100m semifinals
Women's 100m victory ceremony
Women's 1500m semifinals
Men's 400m final
Women's Heptatlon victory ceremony
Men's 100m final</t>
  </si>
  <si>
    <t>Men's Triple Jump qualifying round, groups A and B
Men's 3000m Steeplechase round 1
Women's 3000m Steeplechase final
Women's Hammer Throw final
Men's 400m Hurdles round 1
Women's 400m Hurdles round 1
Women's 3000m Steeplechase victory ceremony</t>
  </si>
  <si>
    <t>AT006</t>
  </si>
  <si>
    <t>Men's 400m victory ceremony
Women's Triple Jump victory ceremony
Women's Discus Throw qualifying round, group A
Men's Pole Vault final
Men's 110m Hurdles round 1
Men's 100m victory ceremony
Women's 200m round 1
Women's Discus Throw qualifying round, group B
Men's 800m final
Women's Hammer Throw victory ceremony
Women's 400m final</t>
  </si>
  <si>
    <t>AT007</t>
  </si>
  <si>
    <t>Women's 5000m round 1
Women’s Pole Vault qualifying round, groups A and B
Men's Triple Jump final
Men's 1500m round 1
Women's 100m Hurdles round 1
Women´s Discus Throw final
Men's 200m round 1
Men's Triple Jump victory ceremony</t>
  </si>
  <si>
    <t>AT008</t>
  </si>
  <si>
    <t>Men's 800m victory ceremony
Women's 400m victory ceremony
Men's High Jump final
Women's Javelin Throw qualifying round, group A
Men's 110m Hurdles semifinals
Men's Pole Vault victory ceremony
Women's Long Jump qualifying round, groups A and B
Women's 400m Hurdles semifinals
Men's 400m Hurdles semifinals
Women's Javelin Throw qualifying round, group B
Women's 200m semifinals
Women's 1500m final
Men's Discus Throw victory ceremony
Men's 110m Hurdles final</t>
  </si>
  <si>
    <t>AT009</t>
  </si>
  <si>
    <t>Men's Decathlon 100m
Men's Hammer Throw qualifying round, group A
Men's 5000m round 1
Men's Decathlon long jump, groups A and B
Women's 800m round 1
Men's Hammer Throw qualifying round, group B
Men's 3000m Steeplechase final
Men's Decathlon shot put, groups A and B</t>
  </si>
  <si>
    <t>AT010</t>
  </si>
  <si>
    <t>Men's Decathlon high jump, groups A and B
Men's High Jump victory ceremony
Men's Javelin Throw qualifying round, group A
Women's 100m Hurdles semifinals
Women's 1500m victory ceremony
Women's Long Jump final
Men's Decathlon 400m
Men's Javelin Throw qualifying round, group B
Men's 200m semifinals
Women's 200m final
Men's 110m Hurdles victory ceremony
Women's 100m Hurdles final
Men's 3000m Steeplechase victory ceremony</t>
  </si>
  <si>
    <t>AT011</t>
  </si>
  <si>
    <t>Men's Decathlon 110m hurdles
Men´s Shot Put qualifying round, groups A and B 
Women's High Jump qualifying round, groups A and B
Men's Decathlon discus throw, group A
Women's 4X100m relay round 1
Men's 4X100m relay round 1
Men's Decathlon discus throw, group B
Men's 400m Hurdles final
Men's Decathlon pole vault, groups A and B</t>
  </si>
  <si>
    <t>AT012</t>
  </si>
  <si>
    <t>Men's Decathlon javelin throw, group A
Women's Long Jump victory ceremony
Women's 100m Hurdles victory ceremony
Men's Decathlon javelin throw, group B
Women's 200m victory ceremony
Men´s Shot Put final
Men's 1500m semifinals
Men's 400m Hurdles victory ceremony
Women's Javelin Throw final
Women's 800m semifinals
Men's Decathlon 1500m 
Women's 400m Hurdles final
Men's Shot Put victory ceremony
Men's 200m final</t>
  </si>
  <si>
    <t>Joao Havelange Stadium</t>
  </si>
  <si>
    <t>AT013</t>
  </si>
  <si>
    <t>Men's 50Km Race Walk victory ceremony
Women's 20Km Race Walk victory ceremony
Men's 200m victory ceremony
Women's Pole Vault final
Women's 4X400m relay round 1
Men's Decathlon victory ceremony
Men's Hammer Throw final
Men's 4X400m relay round 1
Women's Javelin Throw victory ceremony
Women's 5000m final
Women's 4X100m relay final
Women's 400m Hurdles victory ceremony
Men's 4X100m relay final
Men's 5000m victory ceremony</t>
  </si>
  <si>
    <t>AT014</t>
  </si>
  <si>
    <t>Men's Hammer Throw victory ceremony
Women's Pole Vault victory ceremony
Women's 4X100 relay victory ceremony
Women´s High Jump final
Men's 4X100m relay victory ceremony
Men's Javelin Throw final
Men´s 1500m final
Women's 800m final
Men's 5000m final
Women's 800m victory ceremony
Women's 4X400m relay final
Men's 1500m victory ceremony
Women's 5000m victory ceremony
Men's 4X400m relay final
Men's Javelin Throw victory ceremony
Women's High Jump victory ceremony
Women's 4X400m relay victory ceremony
Men's 4X400m relay victory ceremony</t>
  </si>
  <si>
    <t>AT015</t>
  </si>
  <si>
    <t>Women's Marathon
Women's Marathon Victory Ceremony</t>
  </si>
  <si>
    <t>AM001</t>
  </si>
  <si>
    <t>AM002</t>
  </si>
  <si>
    <t>Men's 20km Race Walk</t>
  </si>
  <si>
    <t>AW001</t>
  </si>
  <si>
    <t>AW002</t>
  </si>
  <si>
    <t>Men's 50km Race Walk
Women's 20km Race Walk</t>
  </si>
  <si>
    <t>Men's Singles Group Play
Women's Singles Group Play
Men's Doubles Group Play
Women's Doubles Group Play
Mixed Doubles Group Play</t>
  </si>
  <si>
    <t>BD001</t>
  </si>
  <si>
    <t>BD002</t>
  </si>
  <si>
    <t>BD003</t>
  </si>
  <si>
    <t>BD004</t>
  </si>
  <si>
    <t>BD005</t>
  </si>
  <si>
    <t>BD006</t>
  </si>
  <si>
    <t>BD007</t>
  </si>
  <si>
    <t>BD008</t>
  </si>
  <si>
    <t>Men's Singles Group Play
Women's Singles Group Play
Men's Doubles Group Play
Women's Doubles Group Play</t>
  </si>
  <si>
    <t>BD009</t>
  </si>
  <si>
    <t>Men's Singles Group Play
Women's Singles Group Play</t>
  </si>
  <si>
    <t>BD010</t>
  </si>
  <si>
    <t>BD011</t>
  </si>
  <si>
    <t>Women's Singles Group Play
Mixed Doubles Quarterfinals</t>
  </si>
  <si>
    <t>BD012</t>
  </si>
  <si>
    <t>Men's Singles Round of 16 
Men's Doubles Quarterfinals
Women's Doubles Quarterfinals</t>
  </si>
  <si>
    <t>BD013</t>
  </si>
  <si>
    <t>Men's Singles Round of 16
Women's Singles Round of 16
Mixed Doubles Semifinals</t>
  </si>
  <si>
    <t>BD014</t>
  </si>
  <si>
    <t>Men's Doubles Semifinals
Women's Doubles Semifinals</t>
  </si>
  <si>
    <t>BD015</t>
  </si>
  <si>
    <t>Women's Singles Quarterfinals
Mixed Doubles Bronze Medal Match</t>
  </si>
  <si>
    <t>BD016</t>
  </si>
  <si>
    <t>Men's Singles Quarterfinals
Mixed Doubles Gold Medal Match 
Mixed Doubles Victory Ceremony</t>
  </si>
  <si>
    <t>BD017</t>
  </si>
  <si>
    <t>Women's Singles Semifinals
Women's Doubles Bronze Medal Match
Men's Doubles Bronze Medal Match 
Women's Doubles Gold Medal Match 
Women's Doubles Victory Ceremony</t>
  </si>
  <si>
    <t>BD018</t>
  </si>
  <si>
    <t>Men's Singles Semifinals
Women's Singles Bronze Medal Match
Women's Singles Gold Medal Match 
Women's Singles Victory Ceremony
Men's Doubles Gold Medal Match 
Men's Doubles Victory Ceremony</t>
  </si>
  <si>
    <t>BD019</t>
  </si>
  <si>
    <t>Men's Singles Bronze Medal Match
Men's Singles Gold Medal Match 
Men's Singles Victory Ceremony</t>
  </si>
  <si>
    <t>BD020</t>
  </si>
  <si>
    <t>Women's Preliminary Round</t>
  </si>
  <si>
    <t>BK001</t>
  </si>
  <si>
    <t>Men's Preliminary Round</t>
  </si>
  <si>
    <t>BK002</t>
  </si>
  <si>
    <t>BK003</t>
  </si>
  <si>
    <t>BK004</t>
  </si>
  <si>
    <t>BK005</t>
  </si>
  <si>
    <t>BK006</t>
  </si>
  <si>
    <t>BK007</t>
  </si>
  <si>
    <t>BK008</t>
  </si>
  <si>
    <t>BK009</t>
  </si>
  <si>
    <t>BK010</t>
  </si>
  <si>
    <t>BK011</t>
  </si>
  <si>
    <t>BK012</t>
  </si>
  <si>
    <t>BK013</t>
  </si>
  <si>
    <t>BK014</t>
  </si>
  <si>
    <t>BK015</t>
  </si>
  <si>
    <t>BK016</t>
  </si>
  <si>
    <t>BK017</t>
  </si>
  <si>
    <t>BK018</t>
  </si>
  <si>
    <t>BK019</t>
  </si>
  <si>
    <t>BK020</t>
  </si>
  <si>
    <t>BK021</t>
  </si>
  <si>
    <t>BK022</t>
  </si>
  <si>
    <t>BK023</t>
  </si>
  <si>
    <t>BK024</t>
  </si>
  <si>
    <t>BK025</t>
  </si>
  <si>
    <t>BK026</t>
  </si>
  <si>
    <t>BK027</t>
  </si>
  <si>
    <t>BK028</t>
  </si>
  <si>
    <t>BK029</t>
  </si>
  <si>
    <t>BK030</t>
  </si>
  <si>
    <t>BK031</t>
  </si>
  <si>
    <t>BK032</t>
  </si>
  <si>
    <t>BK033</t>
  </si>
  <si>
    <t>BK034</t>
  </si>
  <si>
    <t>BK035</t>
  </si>
  <si>
    <t>BK036</t>
  </si>
  <si>
    <t>BK037</t>
  </si>
  <si>
    <t>BK038</t>
  </si>
  <si>
    <t>BK039</t>
  </si>
  <si>
    <t>BK040</t>
  </si>
  <si>
    <t>BK041</t>
  </si>
  <si>
    <t>BK042</t>
  </si>
  <si>
    <t>BK043</t>
  </si>
  <si>
    <t>BK044</t>
  </si>
  <si>
    <t>BK045</t>
  </si>
  <si>
    <t>BK046</t>
  </si>
  <si>
    <t>BK047</t>
  </si>
  <si>
    <t>BK048</t>
  </si>
  <si>
    <t>Women's Quarterfinal</t>
  </si>
  <si>
    <t>BK049</t>
  </si>
  <si>
    <t>BK050</t>
  </si>
  <si>
    <t>BK051</t>
  </si>
  <si>
    <t>BK052</t>
  </si>
  <si>
    <t>Men's Quarterfinal</t>
  </si>
  <si>
    <t>BK053</t>
  </si>
  <si>
    <t>BK054</t>
  </si>
  <si>
    <t>BK055</t>
  </si>
  <si>
    <t>BK056</t>
  </si>
  <si>
    <t>Women's Semifinal</t>
  </si>
  <si>
    <t>BK057</t>
  </si>
  <si>
    <t>BK058</t>
  </si>
  <si>
    <t>Men's Semifinal</t>
  </si>
  <si>
    <t>BK059</t>
  </si>
  <si>
    <t>BK060</t>
  </si>
  <si>
    <t>Women's Bronze Medal Game</t>
  </si>
  <si>
    <t>BK061</t>
  </si>
  <si>
    <t>Women's Gold Medal Game
Women's Victory Ceremony</t>
  </si>
  <si>
    <t>BK062</t>
  </si>
  <si>
    <t>Men's Bronze Medal Game</t>
  </si>
  <si>
    <t>BK063</t>
  </si>
  <si>
    <t>Men's Gold Medal Game
Men's Victory Ceremony</t>
  </si>
  <si>
    <t>BK064</t>
  </si>
  <si>
    <t>Men's and Women's Preliminary</t>
  </si>
  <si>
    <t>BV001</t>
  </si>
  <si>
    <t>BV002</t>
  </si>
  <si>
    <t>BV003</t>
  </si>
  <si>
    <t>BV004</t>
  </si>
  <si>
    <t>BV005</t>
  </si>
  <si>
    <t>BV006</t>
  </si>
  <si>
    <t>BV007</t>
  </si>
  <si>
    <t>BV008</t>
  </si>
  <si>
    <t>BV009</t>
  </si>
  <si>
    <t>BV010</t>
  </si>
  <si>
    <t>BV011</t>
  </si>
  <si>
    <t>BV012</t>
  </si>
  <si>
    <t>BV013</t>
  </si>
  <si>
    <t>BV014</t>
  </si>
  <si>
    <t>BV015</t>
  </si>
  <si>
    <t>BV016</t>
  </si>
  <si>
    <t>BV017</t>
  </si>
  <si>
    <t>BV018</t>
  </si>
  <si>
    <t>Men's and Women's - Round of 16</t>
  </si>
  <si>
    <t>BV019</t>
  </si>
  <si>
    <t>BV020</t>
  </si>
  <si>
    <t>BV021</t>
  </si>
  <si>
    <t>BV022</t>
  </si>
  <si>
    <t>BV023</t>
  </si>
  <si>
    <t>BV024</t>
  </si>
  <si>
    <t>BV025</t>
  </si>
  <si>
    <t>BV026</t>
  </si>
  <si>
    <t>BV027</t>
  </si>
  <si>
    <t>BV028</t>
  </si>
  <si>
    <t>BV029</t>
  </si>
  <si>
    <t>BV030</t>
  </si>
  <si>
    <t>Men's and Women's - Semifinals</t>
  </si>
  <si>
    <t>BV031</t>
  </si>
  <si>
    <t>BV032</t>
  </si>
  <si>
    <t>Women's Bronze Medal Match
Women's Gold Medal Match
Women's Victory Ceremony</t>
  </si>
  <si>
    <t>BV033</t>
  </si>
  <si>
    <t>Men's Bronze Medal Match
Men's Gold Medal Match
Men's Victory Ceremony</t>
  </si>
  <si>
    <t>BV034</t>
  </si>
  <si>
    <t>Men's Lightweight (60kg) Preliminaries
Men's Light Heavyweight (81kg) Preliminaries
Men's Heavyweight (91kg) Preliminaries</t>
  </si>
  <si>
    <t>BX001</t>
  </si>
  <si>
    <t>BX002</t>
  </si>
  <si>
    <t>Men's Light Flyweight (49kg) Preliminaries
Men's Light Heavyweight (81kg) Preliminaries
Men's Heavyweight (91kg) Preliminaries</t>
  </si>
  <si>
    <t>BX003</t>
  </si>
  <si>
    <t>BX004</t>
  </si>
  <si>
    <t>Men's Welterweight (69kg) Preliminaries
Men's Middleweight (75kg) Preliminaries</t>
  </si>
  <si>
    <t>BX005</t>
  </si>
  <si>
    <t>BX006</t>
  </si>
  <si>
    <t>Men's Lightweight (60kg) Preliminaries
Men's Middleweight (75kg) Preliminaries
Men's Super Heavyweight (+91kg) Preliminaries</t>
  </si>
  <si>
    <t>BX007</t>
  </si>
  <si>
    <t>BX008</t>
  </si>
  <si>
    <t>Men's Light Flyweight (49kg) Quarterfinals
Men's Bantamweight (56kg) Preliminaries
Men's Light Welterweight (64kg) Preliminaries
Men's Light Heavyweight (81kg) Preliminaries
Men's Heavyweight (91kg) Quarterfinals</t>
  </si>
  <si>
    <t>BX009</t>
  </si>
  <si>
    <t>BX010</t>
  </si>
  <si>
    <t>Men's Bantamweight (56kg) Preliminaries
Men's Light Welterweight (64kg) Preliminaries
Men's Welterweight (69kg) Preliminaries
Men's Lightweight Heavy (81kg) Preliminaries</t>
  </si>
  <si>
    <t>BX011</t>
  </si>
  <si>
    <t>Men's Bantamweight (56kg) Preliminaries
Men's Light Welterweight (64kg) Preliminaries
Men's Welterweight (69kg) Preliminaries
Men's Light Heavyweight (81kg) Preliminaries</t>
  </si>
  <si>
    <t>BX012</t>
  </si>
  <si>
    <t>Women's Flyweight (51kg) Preliminaries
Women's Lightweight (60kg) Preliminaries
Men's Light Flyweight (49kg) Semifinals
Men's Lightweight (60kg) Quarterfinals
Men's Middleweight (75kg) Preliminaries</t>
  </si>
  <si>
    <t>BX013</t>
  </si>
  <si>
    <t>Women's Flyweight (51kg) Preliminaries
Women's Lightweight (60kg) Preliminaries
Men's Lightweight (60kg) Quarterfinals
Men's Middleweight (75kg) Preliminaries</t>
  </si>
  <si>
    <t>BX014</t>
  </si>
  <si>
    <t>Men's Flyweight (52kg) Preliminaries
Men's Welterweight (69kg) Quarterfinals
Men's Heavyweight (91kg) Semifinals
Men's Super Heavyweight (+91kg) Preliminaries</t>
  </si>
  <si>
    <t>BX015</t>
  </si>
  <si>
    <t>Men's Flyweight (52kg) Preliminaries
Men's Welterweight (69kg) Quarterfinals
Men's Super Heavyweight (+91kg) Preliminaries
Men's Heavyweight (91kg) Semifinals</t>
  </si>
  <si>
    <t>BX016</t>
  </si>
  <si>
    <t>Women's Middleweight (75kg) Preliminaries
Men's Light Flyweight (49kg) Final
Men's Light Flyweight (49kg) Victory Ceremony
Men's Bantamweight (56kg) Preliminaries
Men's Lightweight (60kg) Semifinals
Men's Light Welterweight (64kg) Preliminaries
Men's Light Heavyweight (81kg) Quarterfinals</t>
  </si>
  <si>
    <t>BX017</t>
  </si>
  <si>
    <t>Women's Middleweight (75kg) Preliminaries
Men's Bantamweight (56kg) Preliminaries
Men's Lightweight (60kg) Semifinals
Men's Light Welterweight (64kg) Preliminaries
Men's Light Heavyweight (81kg) Quarterfinals</t>
  </si>
  <si>
    <t>BX018</t>
  </si>
  <si>
    <t>Women's Lightweight (60kg) Quarterfinals
Men's Flyweight (52kg) Preliminaries
Men's Welterweight (69kg) Semifinals
Men's Middleweight (75kg) Preliminaries</t>
  </si>
  <si>
    <t>BX019</t>
  </si>
  <si>
    <t>Women's Lightweight (60kg) Quarterfinals
Men's Flyweight (52kg) Preliminaries
Men's Welterweight (69kg) Semifinals
Men's Middleweight (75kg) Preliminaries
Men's Heavyweight (91kg) Final
Men's Heavyweight (91kg) Victory Ceremony</t>
  </si>
  <si>
    <t>BX020</t>
  </si>
  <si>
    <t>Women's Flyweight (51kg) Quarterfinals
Men's Bantamweight (56kg) Quarterfinals
Men's Light Welterweight (64kg) Preliminaries
Men's Light Heavyweight (81kg) Semifinals
Men's Super Heavyweight (+91kg) Quarterfinals</t>
  </si>
  <si>
    <t>BX021</t>
  </si>
  <si>
    <t>Women's Flyweight (51kg) Quarterfinals
Men's Bantamweight (56kg) Quarterfinals
Men's Lightweight (60kg) Final
Men's Lightweight (60kg) Victory Ceremony
Men's Light Welterweight (64kg) Preliminaries
Men's Light Heavyweight (81kg) Semifinals
Men's Super Heavyweight (+91kg) Quarterfinals</t>
  </si>
  <si>
    <t>BX022</t>
  </si>
  <si>
    <t>high</t>
  </si>
  <si>
    <t>Women's Lightweight (60kg) Semifinals
Women's Middleweight (75kg) Quarterfinals
Men's Flyweight (52kg) Quarterfinals
Men's Welterweight (69kg) Final
Men's Welterweight (69kg) Victory Ceremony</t>
  </si>
  <si>
    <t>BX023</t>
  </si>
  <si>
    <t>Women's Flyweight (51kg) Semifinals
Men's Bantamweight (56kg) Semifinals
Men's Middleweight (75kg) Semifinals
Men's Light Heavyweight (81kg) Final
Men's Light Heavyweight (81kg) Victory Ceremony</t>
  </si>
  <si>
    <t>BX024</t>
  </si>
  <si>
    <t>Women's Lightweight (60kg) Final
Women's Lightweight (60kg) Victory Ceremony
Women's Middleweight (75kg) Semifinals
Men's Flyweight (52kg) Semifinals
Men's Light Welterweight (64kg) Semifinals
Men's Super Heavyweight (+91kg) Semifinals</t>
  </si>
  <si>
    <t>BX025</t>
  </si>
  <si>
    <t>BX026</t>
  </si>
  <si>
    <t>Women's Flyweight (51kg) Final
Women's Flyweight (51kg) Victory Ceremony
Men's Bantamweight (56kg) Final
Men's Bantamweight (56kg) Victory Ceremony
Men's Middleweight (75kg) Final
Men's Middleweight (75kg) Victory Ceremony</t>
  </si>
  <si>
    <t>Women's Middleweight (75kg) Final
Women's Middleweight (75kg) Victory Ceremony
Men's Flyweight (52kg) Final
Men's Flyweight (52kg) Victory Ceremony
Men's Light Welterweight (64kg) Final
Men's Light Welterweight (64kg) Victory Ceremony
Men's Super Heavyweight (+91kg) Final
Men's Super Heavyweight (+91kg) Victory Ceremony</t>
  </si>
  <si>
    <t>BX027</t>
  </si>
  <si>
    <t>Men's Canoe Single (C1) - Heats 1st Run
Men's Kayak (K1) - Heats 1st Run
Men's Canoe Single (C1) - Heats 2nd Run
Men's Kayak (K1) - Heats 2nd Run</t>
  </si>
  <si>
    <t>Olympic Whitewater Stadium</t>
  </si>
  <si>
    <t>CS001</t>
  </si>
  <si>
    <t>Men's Canoe Double (C2) - Heats 1st Run
Women's Kayak (K1) - Heats 1st Run
Men's Canoe Double (C2) - Heats 2nd Run
Women's Kayak (K1) - Heats 2nd Run</t>
  </si>
  <si>
    <t>CS002</t>
  </si>
  <si>
    <t>Men's Canoe Single (C1) - Semifinal
Men's Canoe Single (C1) - Final
Men's Canoe Single (C1) - Victory Ceremony</t>
  </si>
  <si>
    <t>CS003</t>
  </si>
  <si>
    <t>Men's Kayak (K1) - Semifinal
Men's Kayak (K1) - Final
Men's Kayak (K1) - Victory Ceremony</t>
  </si>
  <si>
    <t>CS004</t>
  </si>
  <si>
    <t>Men's Canoe Double (C2) - Semifinal
Women's Kayak (K1) - Semifinal
Men's Canoe Double (C2) - Final
Women's Kayak (K1) - Final
Men's Canoe Double (C2) Victory Ceremony
Women's Kayak (K1) Victory Ceremony</t>
  </si>
  <si>
    <t>CS005</t>
  </si>
  <si>
    <t>Men's Kayak Single (K1) 1000m: heats, semifinals
Women's Kayak Double (K2) 500m: heats, semifinals
Women's Kayak Single (K1) 200m: heats, semifinals
Men's Canoe Single (C1) 1000m: heats, semifinals</t>
  </si>
  <si>
    <t>CF001</t>
  </si>
  <si>
    <t>Men's Kayak Single (K1) 1000m: final, victory ceremony
Women's Kayak Double (K2) 500m: final, victory ceremony
Women's Kayak Single (K1) 200m: final, victory ceremony
Men's Canoe Single (C1) 1000m: final, victory ceremony</t>
  </si>
  <si>
    <t>CF002</t>
  </si>
  <si>
    <t>Men's Canoe Single (C1) 200m: heats, semifinals
Men's Kayak Double (K2) 1000: heats, semifinal
Men's Kayak Single (K1) 500m: heats, semifinals
Men's Kayak Doubel (K2) 200: heats, semifinals</t>
  </si>
  <si>
    <t>CF003</t>
  </si>
  <si>
    <t>Men's Canoe Single (C1) 200m: final, victory ceremony
Women's Kayak Single (K1) 500m: final, victory ceremony
Men's Kayak Double (K2) 1000m: final, victory ceremony
Men's Kayak Double (K2) 200m: final, victory ceremony</t>
  </si>
  <si>
    <t>CF004</t>
  </si>
  <si>
    <t>Men´s Kayak Single (K1) 200m: heats, semifinals
Men´s Canoe Double (C2) 1000m: heats, semifinal
Women´s Kayak Four (K4) 500m: heats, semifinal
Men´s Kayak Four (K4) 1000m: heats, semifinal</t>
  </si>
  <si>
    <t>CF005</t>
  </si>
  <si>
    <t>Men´s Canoe Double (C2) 1000m: final, victory ceremony
Men´s Kayak Single (K1) 200m: finals, victory ceremony
Women´s Kayak Four (K4) 500m: final, victory ceremony
Men´s Kayak Four (K4) 1000m: final, victory ceremony</t>
  </si>
  <si>
    <t>CF006</t>
  </si>
  <si>
    <t>Closing Ceremony
Men's Marathon Victory Ceremony</t>
  </si>
  <si>
    <t xml:space="preserve">Maracanã </t>
  </si>
  <si>
    <t>ZC001</t>
  </si>
  <si>
    <t>Cer</t>
  </si>
  <si>
    <t>ZO001</t>
  </si>
  <si>
    <t>Men's BMX Seeding Run</t>
  </si>
  <si>
    <t>CB001</t>
  </si>
  <si>
    <t>Women's BMX Seeding Run
Men's BMX Quarterfinals</t>
  </si>
  <si>
    <t>CB002</t>
  </si>
  <si>
    <t>Women's BMX Semifinals
Men's BMX Semifinals
Women's BMX Final
Men's BMX Final
Women's BMX Victory Ceremony
Men's BMX Victory Ceremony</t>
  </si>
  <si>
    <t>CB003</t>
  </si>
  <si>
    <t>Women's Cross-country
Women's Cross-country Victory Ceremony</t>
  </si>
  <si>
    <t>CM001</t>
  </si>
  <si>
    <t>Men's Cross-country
Men's Cross-country Victory Ceremony</t>
  </si>
  <si>
    <t>CM002</t>
  </si>
  <si>
    <t>Men's Road Race
Men's Road Race Victory Ceremony</t>
  </si>
  <si>
    <t>CR001</t>
  </si>
  <si>
    <t>Women's Road Race
Women's Road Race Victory Ceremony</t>
  </si>
  <si>
    <t>CR002</t>
  </si>
  <si>
    <t>Women's Individual Time Trial
Men's Individual Time Trial
Women's Individual Time Trial Victory Ceremony
Men's Individual Time Trial Victory Ceremony</t>
  </si>
  <si>
    <t>TBC</t>
  </si>
  <si>
    <t>CR003</t>
  </si>
  <si>
    <t>Men's Team Sprint Qualifying
Women's Team Pursuit Qualifying
Men's Team Sprint Semifinals
Men's Team Pursuit Qualifying
Men's Team Sprint Finals - Bronze
Men's Team Sprint Finals - Gold
Men's Team Sprint Victory Ceremony</t>
  </si>
  <si>
    <t>CT001</t>
  </si>
  <si>
    <t>Women's Team Sprint Qualifying
Men's Sprint 200m Qualifying
Men's Team Pursuit Semifinals
Women's Team Sprint Semifinals
Men's Sprint 1/16 Finals
Women's Team Sprint Finals - Bronze
Women's Team Sprint Finals - Gold
Women's Team Sprint Victory Ceremony
Men's Sprint 1/16 Final Repechages 
Men's Team Pursuit Finals - Bronze
Men's Team Pursuit Finals - Gold
Men's Team Pursuit Victory Ceremony</t>
  </si>
  <si>
    <t>CT002</t>
  </si>
  <si>
    <t>Women's Keirin First Round
Men's Sprint 1/8 Finals
Women's Keirin First Round Repechages
Men's Sprint 1/8 Final Repechages
Women's Team Pursuit Semifinals</t>
  </si>
  <si>
    <t>CT003</t>
  </si>
  <si>
    <t>Men's Sprint Quarterfinals - Race 1
Men's Sprint Race for 9th-12th Places
Women's Keirin Second Round
Men's Sprint Quarterfinals - Race 2
Women's Team Pursuit Finals - Bronze
Women's Team Pursuit Finals - Gold
Men's Sprint Quarterfinals - Race 3
Women's Team Pursuit Victory Ceremony
Men's Sprint Semifinals - Race 1
Women's Keirin Final for 7th-12th Places
Women's Keirin Final for 1st-6th Places
Men's Sprint Semifinals - Race 2
Women's Keirin Victory Ceremony
Men's Sprint Race for 5th-8th Places
Men's Sprint Semifinals - Race 3</t>
  </si>
  <si>
    <t>CT004</t>
  </si>
  <si>
    <t>Men's Omnium 15km Scratch Race
Men's Sprint Finals - Bronze Race 1
Men's Sprint Finals - Gold Race 1
Women's Sprint 200m Qualifying
Men's Sprint Finals - Bronze Race 2
Men's Sprint Finals - Gold Race 2
Men's Omnium 4km Individual Pursuit
Women's Sprint 1/16 Finals
Men's Sprint Finals - Bronze Race 3
Men's Sprint Finals - Gold Race 3
Men's Sprint Victory Ceremony
Women's Sprint 1/16 Final Repechages
Men's Omnium Elimination Race</t>
  </si>
  <si>
    <t>CT005</t>
  </si>
  <si>
    <t>Women's Sprint 1/8 Finals 
Men's Omnium 1km Time Trial
Women's Sprint 1/8 Final Repechages
Women's Omnium 10km Scratch Race</t>
  </si>
  <si>
    <t>CT006</t>
  </si>
  <si>
    <t>Men's Omnium Flying Lap 250m 
Women's Sprint Race for 9th-12th Places 
Women's Omnium 3km Individual Pursuit 
Men's Omnium 45km Points Race 
Men's Omnium Victory Ceremony 
Women's Omnium Elimination Race</t>
  </si>
  <si>
    <t>CT007</t>
  </si>
  <si>
    <t>Women's Sprint Quarterfinals - Race 1
Men's Keirin First Round
Women's Sprint Quarterfinals - Race 2
Women's Omnium 500m Time Trial
Women's Sprint Quarterfinals - Race 3
Men's Keirin First Round Repechages
Women's Sprint Race for 5th-8th Places</t>
  </si>
  <si>
    <t>CT008</t>
  </si>
  <si>
    <t>Women's Sprint Semifinals - Race 1 
Women's Omnium Flying Lap 
Women's Sprint Semifinals - Race 2 
Men's Keirin Second Round 
Women's Sprint Semifinals - Race 3 
Women's Omnium 25km Points Race 
Women's Sprint Finals - Bronze Race 1
Women's Sprint Finals - Gold Race 1
Women's Omnium Victory Ceremony 
Women's Sprint Finals - Bronze Race 2
Women's Sprint Finals - Gold Race 2 
Men's Keirin Finals 7-12 
Men's Keirin Finals 1-6 
Men's Keirin Victory Ceremony 
Women's Sprint Finals - Bronze Race 3 
Women's Sprint Finals - Gold Race 3 
Women's Sprint Victory Ceremony</t>
  </si>
  <si>
    <t>CT009</t>
  </si>
  <si>
    <t>Women's Synchronized 3m Springboard Final
Women's Synchronized 3m Springboard Victory Ceremony</t>
  </si>
  <si>
    <t>Barra Aquatics Centre</t>
  </si>
  <si>
    <t>DV001</t>
  </si>
  <si>
    <t>Men's Synchronized 10m Platform Final
Men's Synchronized 10m Platform Victory Ceremony</t>
  </si>
  <si>
    <t>DV002</t>
  </si>
  <si>
    <t>Women's Synchronized 10m Platform Final
Women's Synchronized 10m Platform Victory Ceremony</t>
  </si>
  <si>
    <t>DV003</t>
  </si>
  <si>
    <t>Men's Synchronized 3m Springboard Final
Men's Synchronized 3m Springboard Victory Ceremony</t>
  </si>
  <si>
    <t>DV004</t>
  </si>
  <si>
    <t>Women's 3m Springboard Preliminary</t>
  </si>
  <si>
    <t>DV005</t>
  </si>
  <si>
    <t>Women's 3m Springboard Semifinal</t>
  </si>
  <si>
    <t>DV006</t>
  </si>
  <si>
    <t>Women's 3m Springboard Final
Women's 3m Springboard Victory Ceremony</t>
  </si>
  <si>
    <t>DV007</t>
  </si>
  <si>
    <t>Men's 3m Springboard Preliminary</t>
  </si>
  <si>
    <t>DV008</t>
  </si>
  <si>
    <t>Men's 3m Springboard Semifinal</t>
  </si>
  <si>
    <t>DV009</t>
  </si>
  <si>
    <t>Men's 3m Springboard Final
Men's 3m Springboard Victory Ceremony</t>
  </si>
  <si>
    <t>DV010</t>
  </si>
  <si>
    <t>Women's 10m Platform Preliminary</t>
  </si>
  <si>
    <t>DV011</t>
  </si>
  <si>
    <t>Women's 10m Platform Semifinal</t>
  </si>
  <si>
    <t>DV012</t>
  </si>
  <si>
    <t>Women's 10m Platform Final
Women's 10m Platform Victory Ceremony</t>
  </si>
  <si>
    <t>DV013</t>
  </si>
  <si>
    <t>Men's 10m Platform Preliminary</t>
  </si>
  <si>
    <t>DV014</t>
  </si>
  <si>
    <t>Men's 10m Platform Semifinal</t>
  </si>
  <si>
    <t>DV015</t>
  </si>
  <si>
    <t>Men's 10m Platform Final
Men's 10m Platform Victory Ceremony</t>
  </si>
  <si>
    <t>DV016</t>
  </si>
  <si>
    <t>Dressage Team Grand Prix Day 1</t>
  </si>
  <si>
    <t>ED001</t>
  </si>
  <si>
    <t>Dressage Team Grand Prix Day 2</t>
  </si>
  <si>
    <t>ED002</t>
  </si>
  <si>
    <t>Dressage Team Grand Prix Special
Dressage Team Victory Ceremony</t>
  </si>
  <si>
    <t>ED003</t>
  </si>
  <si>
    <t>Dressage Individual Grand Prix Special
Dressage Individual Victory Ceremony</t>
  </si>
  <si>
    <t>ED004</t>
  </si>
  <si>
    <t>Eventing Individual Cross Country
Eventing Team Cross Country</t>
  </si>
  <si>
    <t>EC003</t>
  </si>
  <si>
    <t>Eventing Individual Dressage Day 1
Eventing Team Dressage Day 1</t>
  </si>
  <si>
    <t>EC001</t>
  </si>
  <si>
    <t>Eventing Individual Dressage Day 2
Eventing Team Dressage Day 2</t>
  </si>
  <si>
    <t>EC002</t>
  </si>
  <si>
    <t>Eventing Team Jumping Final
Eventing Individual Jumping Final
Eventing Team Victory Ceremony
Eventing Individual Victory Ceremony</t>
  </si>
  <si>
    <t>EC004</t>
  </si>
  <si>
    <t>EJ001</t>
  </si>
  <si>
    <t>EJ002</t>
  </si>
  <si>
    <t>Jumping Team Finals
Jumping Team Victory Ceremony</t>
  </si>
  <si>
    <t>EJ003</t>
  </si>
  <si>
    <t>Jumping Individual Final Round A
Jumping Individual Final Round B
Jumping Individual Victory Ceremony</t>
  </si>
  <si>
    <t>EJ004</t>
  </si>
  <si>
    <t>Women's Epee Individual Round of 64
Women's Epee Individual Round of 32
Women's Epee Individual Round of 16
Women's Epee Individual Quarterfinals</t>
  </si>
  <si>
    <t>FE001</t>
  </si>
  <si>
    <t>Women's Epee Individual Semifinals
Women's Epee Individual Bronze Medal Match
Women's Epee Individual Gold Medal Match
Women's Epee Individual Victory Ceremony</t>
  </si>
  <si>
    <t>FE002</t>
  </si>
  <si>
    <t>Men's Foil Individual Round of 64
Men's Foil Individual Round of 32
Men's Foil Individual Round of 16
Men's Foil Individual Quarterfinals</t>
  </si>
  <si>
    <t>FE003</t>
  </si>
  <si>
    <t>Men's Foil Individual Semifinals
Men's Foil Individual Bronze Medal Match
Men's Foil Individual Gold Medal Match
Men's Foil Individual Victory Ceremony</t>
  </si>
  <si>
    <t>FE004</t>
  </si>
  <si>
    <t>Women's Sabre Individual Round of 64
Women's Sabre Individual Round of 32
Women's Sabre Individual Round of 16
Women's Sabre Individual Quarterfinals</t>
  </si>
  <si>
    <t>FE005</t>
  </si>
  <si>
    <t>Women's Sabre Individual Semifinals
Women's Sabre Individual Bronze Medal Match
Women's Sabre Individual Gold Medal Match
Women's Sabre Individual Victory Ceremony</t>
  </si>
  <si>
    <t>FE006</t>
  </si>
  <si>
    <t>Men's Epee Individual Round of 64
Men's Epee Individual Round of 32
Men's Epee Individual Round of 16
Men's Epee Individual Quarterfinals</t>
  </si>
  <si>
    <t>FE007</t>
  </si>
  <si>
    <t>Men's Epee Individual Semifinals
Men's Epee Individual Bronze Medal Match
Men's Epee Individual Gold Medal Match
Men's Epee Individual Victory Ceremony</t>
  </si>
  <si>
    <t>FE008</t>
  </si>
  <si>
    <t>Women's Foil Individual Round of 64
Women's Foil Individual Round of 32
Women's Foil Individual Round of 16
Women's Foil Individual Quarterfinals
Men's Sabre Individual Round of 64
Men's Sabre Individual Round of 32
Men's Sabre Individual Round of 16
Men's Sabre Individual Quarterfinals</t>
  </si>
  <si>
    <t>FE009</t>
  </si>
  <si>
    <t>Women's Foil Individual Semifinals
Men's Sabre Individual Semifinals
Women's Foil Individual Bronze Medal Match
Men's Sabre Individual Bronze Medal Match
Women's Foil Individual Gold Medal Match
Men's Sabre Individual Gold Medal Match
Women's Foil Individual Victory Ceremony
Men's Sabre Individual Victory Ceremony</t>
  </si>
  <si>
    <t>FE010</t>
  </si>
  <si>
    <t>Women's Epee Team Round of 16
Women's Epee Team Quarterfinals
Women's Epee Team Classification 5-8
Women's Epee Team Semifinals
Women's Epee Team Placement 5-6
Women's Epee Team Placement 7-8</t>
  </si>
  <si>
    <t>FE011</t>
  </si>
  <si>
    <t>Women's Epee Team Bronze Medal Match
Women's Epee Team Gold Medal Match
Women's Epee Team Victory Ceremony</t>
  </si>
  <si>
    <t>FE012</t>
  </si>
  <si>
    <t>Men's Foil Team Round of 16
Men's Foil Team Quarterfinals
Men's Foil Team Classification 5-8
Men's Foil Team Semifinals
Men's Foil Team Placement 5-6
Men's Foil Team Placement 7-8</t>
  </si>
  <si>
    <t>FE013</t>
  </si>
  <si>
    <t>Men's Foil Team Bronze Medal Match
Men's Foil Team Gold Medal Match
Men's Foil Team Victory Ceremony</t>
  </si>
  <si>
    <t>FE014</t>
  </si>
  <si>
    <t>Women's Sabre Team Round of 16
Women's Sabre Team Quarterfinals
Women's Sabre Team Classification 5-8
Women's Sabre Team Semifinals
Women's Sabre Team Placement 5-6
Women's Sabre Team Placement 7-8</t>
  </si>
  <si>
    <t>FE015</t>
  </si>
  <si>
    <t>Women's Sabre Team Bronze Medal Match
Women's Sabre Team Gold Medal Match
Women's Sabre Team Victory Ceremony</t>
  </si>
  <si>
    <t>FE016</t>
  </si>
  <si>
    <t>Men's Epee Team Round of 16
Men's Epee Team Quarterfinals
Men's Epee Team Classification 5-8
Men's Epee Team Semifinals
Men's Epee Team Placement 5-6
Men's Epee Team Placement 7-8</t>
  </si>
  <si>
    <t>FE017</t>
  </si>
  <si>
    <t>Men's Epee Team Bronze Medal Match
Men's Epee Team Gold Medal Match
Men's Epee Team Victory Ceremony</t>
  </si>
  <si>
    <t>FE018</t>
  </si>
  <si>
    <t>FB001</t>
  </si>
  <si>
    <t>Mané Garrincha National Stadium</t>
  </si>
  <si>
    <t>FB002</t>
  </si>
  <si>
    <t>FB003</t>
  </si>
  <si>
    <t>FB004</t>
  </si>
  <si>
    <t>Mineirão Stadium</t>
  </si>
  <si>
    <t>FB005</t>
  </si>
  <si>
    <t>São Paulo</t>
  </si>
  <si>
    <t>São Paulo Stadium</t>
  </si>
  <si>
    <t>FB006</t>
  </si>
  <si>
    <t>FB007</t>
  </si>
  <si>
    <t>FB008</t>
  </si>
  <si>
    <t>FB009</t>
  </si>
  <si>
    <t>FB010</t>
  </si>
  <si>
    <t>FB011</t>
  </si>
  <si>
    <t>FB012</t>
  </si>
  <si>
    <t>FB013</t>
  </si>
  <si>
    <t>FB014</t>
  </si>
  <si>
    <t>FB015</t>
  </si>
  <si>
    <t>FB016</t>
  </si>
  <si>
    <t>FB017</t>
  </si>
  <si>
    <t>FB018</t>
  </si>
  <si>
    <t>FB019</t>
  </si>
  <si>
    <t>FB020</t>
  </si>
  <si>
    <t>FB021</t>
  </si>
  <si>
    <t>FB022</t>
  </si>
  <si>
    <t>FB023</t>
  </si>
  <si>
    <t>FB024</t>
  </si>
  <si>
    <t>FB025</t>
  </si>
  <si>
    <t>FB026</t>
  </si>
  <si>
    <t>FB027</t>
  </si>
  <si>
    <t>FB028</t>
  </si>
  <si>
    <t>FB029</t>
  </si>
  <si>
    <t>FB030</t>
  </si>
  <si>
    <t>FB031</t>
  </si>
  <si>
    <t>FB033</t>
  </si>
  <si>
    <t>Men's round 1</t>
  </si>
  <si>
    <t>GO001</t>
  </si>
  <si>
    <t>Men's round 2</t>
  </si>
  <si>
    <t>GO002</t>
  </si>
  <si>
    <t>Men's round 3</t>
  </si>
  <si>
    <t>GO003</t>
  </si>
  <si>
    <t>Men's final round
Men´s victory ceremony</t>
  </si>
  <si>
    <t>GO004</t>
  </si>
  <si>
    <t>Women's round 1</t>
  </si>
  <si>
    <t>GO005</t>
  </si>
  <si>
    <t>Women's round 2</t>
  </si>
  <si>
    <t>GO006</t>
  </si>
  <si>
    <t>Women's round 3</t>
  </si>
  <si>
    <t>GO007</t>
  </si>
  <si>
    <t>Women's final round
Women´s victory ceremony</t>
  </si>
  <si>
    <t>GO008</t>
  </si>
  <si>
    <t>Men's Qualification - Subdivision 1</t>
  </si>
  <si>
    <t>GA001</t>
  </si>
  <si>
    <t>Men's Qualification - Subdivision 2</t>
  </si>
  <si>
    <t>GA002</t>
  </si>
  <si>
    <t>Men's Qualification - Subdivision 3</t>
  </si>
  <si>
    <t>GA003</t>
  </si>
  <si>
    <t>Women's Qualification - Subdivision 1
Women's Qualification - Subdivision 2</t>
  </si>
  <si>
    <t>GA004</t>
  </si>
  <si>
    <t>Women's Qualification - Subdivision 3</t>
  </si>
  <si>
    <t>GA005</t>
  </si>
  <si>
    <t>Women's Qualification - Subdivision 4</t>
  </si>
  <si>
    <t>GA006</t>
  </si>
  <si>
    <t>Women's Qualification - Subdivision 5</t>
  </si>
  <si>
    <t>GA007</t>
  </si>
  <si>
    <t>Men's Team Final
Men's Team Victory Ceremony</t>
  </si>
  <si>
    <t>GA008</t>
  </si>
  <si>
    <t>Women's Team Final
Women's Team Victory Ceremony</t>
  </si>
  <si>
    <t>GA009</t>
  </si>
  <si>
    <t>Men's All-Around Competition Final
Men's All-Around Competition - Victory Ceremony</t>
  </si>
  <si>
    <t>GA010</t>
  </si>
  <si>
    <t>Women's Individual All-Around Final
Women's Individual All-Around Victory Ceremony</t>
  </si>
  <si>
    <t>GA011</t>
  </si>
  <si>
    <t>Men's Floor Competition Final
Men's Floor Competition Victory Ceremony
Women's Vault Competition Final
Women's Vault Competition Victory Ceremony
Men's Pommel Horse Competition Final
Men's Pommel Horse Competition Victory Ceremony
Women's Uneven Bars Final
Women's Uneven Bars Victory Ceremony</t>
  </si>
  <si>
    <t>GA012</t>
  </si>
  <si>
    <t xml:space="preserve">Men's Rings Competition Final
Men's Rings Competition Victory Ceremony
Women's Beam Final
Women's Beam Victory Ceremony
Men's Vault Competition Final
Men's Vault Competition Victory Ceremony </t>
  </si>
  <si>
    <t>GA013</t>
  </si>
  <si>
    <t>Men's Parallel Bars Competition Final
Men's Parallel Bars Competition Victory Ceremony
Women's Floor Competition Final
Women's Floor Competition Victory Ceremony
Men's High Bar Competition Final
Men's High Bar Competition Victory Ceremony</t>
  </si>
  <si>
    <t>GA014</t>
  </si>
  <si>
    <t>Women's Individual All Around Qualification</t>
  </si>
  <si>
    <t>GR001</t>
  </si>
  <si>
    <t>GR002</t>
  </si>
  <si>
    <t>Women's Group Qualification</t>
  </si>
  <si>
    <t>GR003</t>
  </si>
  <si>
    <t>GR004</t>
  </si>
  <si>
    <t>Individual All Around Final - Rotation 1
Individual All Around Final - Rotation 2
Individual All Around Final - Rotation 3
Individual All Around Final - Rotation 4
Individual All Around Final - Victory Ceremony</t>
  </si>
  <si>
    <t>GR005</t>
  </si>
  <si>
    <t>Group Final - Rotation 1
Group Final - Rotation 2
Group Final - Victory Ceremony</t>
  </si>
  <si>
    <t>GR006</t>
  </si>
  <si>
    <t>Women's Individual Competition - 1st Routine
Women's Individual Competition - 2nd Routine
Women's Individual Competition - Final
Women's Individual Competition - Victory Ceremony</t>
  </si>
  <si>
    <t>GT001</t>
  </si>
  <si>
    <t>Men's Individual Competition - 1st Routine
Men's Individual Competition - 2nd Routine
Men's Individual Competition - Final
Men's Individual Competition - Victory Ceremony</t>
  </si>
  <si>
    <t>GT002</t>
  </si>
  <si>
    <t>HB001</t>
  </si>
  <si>
    <t>HB002</t>
  </si>
  <si>
    <t>HB003</t>
  </si>
  <si>
    <t>HB004</t>
  </si>
  <si>
    <t>HB005</t>
  </si>
  <si>
    <t>HB006</t>
  </si>
  <si>
    <t>HB007</t>
  </si>
  <si>
    <t>HB008</t>
  </si>
  <si>
    <t>HB009</t>
  </si>
  <si>
    <t>HB010</t>
  </si>
  <si>
    <t>HB011</t>
  </si>
  <si>
    <t>HB012</t>
  </si>
  <si>
    <t>HB013</t>
  </si>
  <si>
    <t>HB014</t>
  </si>
  <si>
    <t>HB015</t>
  </si>
  <si>
    <t>HB016</t>
  </si>
  <si>
    <t>HB017</t>
  </si>
  <si>
    <t>HB018</t>
  </si>
  <si>
    <t>HB019</t>
  </si>
  <si>
    <t>HB020</t>
  </si>
  <si>
    <t>HB021</t>
  </si>
  <si>
    <t>HB022</t>
  </si>
  <si>
    <t>HB023</t>
  </si>
  <si>
    <t>HB024</t>
  </si>
  <si>
    <t>HB025</t>
  </si>
  <si>
    <t>HB026</t>
  </si>
  <si>
    <t>HB027</t>
  </si>
  <si>
    <t>HB028</t>
  </si>
  <si>
    <t>HB029</t>
  </si>
  <si>
    <t>HB030</t>
  </si>
  <si>
    <t>HB031</t>
  </si>
  <si>
    <t>HB032</t>
  </si>
  <si>
    <t>HB033</t>
  </si>
  <si>
    <t>HB034</t>
  </si>
  <si>
    <t>HB035</t>
  </si>
  <si>
    <t>HB036</t>
  </si>
  <si>
    <t>HB037</t>
  </si>
  <si>
    <t>HB038</t>
  </si>
  <si>
    <t>HB039</t>
  </si>
  <si>
    <t>HB040</t>
  </si>
  <si>
    <t>HB041</t>
  </si>
  <si>
    <t>HB042</t>
  </si>
  <si>
    <t>Women's Bronze Medal Match</t>
  </si>
  <si>
    <t>HB043</t>
  </si>
  <si>
    <t>Women's Gold Medal Match
Women's Victory Ceremony</t>
  </si>
  <si>
    <t>HB044</t>
  </si>
  <si>
    <t>Men's Bronze Medal Match</t>
  </si>
  <si>
    <t>HB045</t>
  </si>
  <si>
    <t>Men's Gold Medal Match
Men's Victory Ceremony</t>
  </si>
  <si>
    <t>HB046</t>
  </si>
  <si>
    <t>Olympic Hockey Centre, pitch 1</t>
  </si>
  <si>
    <t>HO001</t>
  </si>
  <si>
    <t>Olympic Hockey Centre, pitch 2</t>
  </si>
  <si>
    <t>HO002</t>
  </si>
  <si>
    <t>HO003</t>
  </si>
  <si>
    <t>HO004</t>
  </si>
  <si>
    <t>HO005</t>
  </si>
  <si>
    <t>HO006</t>
  </si>
  <si>
    <t>HO007</t>
  </si>
  <si>
    <t>HO008</t>
  </si>
  <si>
    <t>Women's Preliminaries
Men's Preliminaries</t>
  </si>
  <si>
    <t>HO009</t>
  </si>
  <si>
    <t>HO010</t>
  </si>
  <si>
    <t>HO011</t>
  </si>
  <si>
    <t>HO012</t>
  </si>
  <si>
    <t>HO013</t>
  </si>
  <si>
    <t>HO014</t>
  </si>
  <si>
    <t>HO015</t>
  </si>
  <si>
    <t>HO016</t>
  </si>
  <si>
    <t>HO017</t>
  </si>
  <si>
    <t>HO018</t>
  </si>
  <si>
    <t>HO019</t>
  </si>
  <si>
    <t>HO020</t>
  </si>
  <si>
    <t>HO021</t>
  </si>
  <si>
    <t>HO022</t>
  </si>
  <si>
    <t>HO023</t>
  </si>
  <si>
    <t>HO024</t>
  </si>
  <si>
    <t>HO025</t>
  </si>
  <si>
    <t>HO026</t>
  </si>
  <si>
    <t>HO027</t>
  </si>
  <si>
    <t>HO028</t>
  </si>
  <si>
    <t>HO029</t>
  </si>
  <si>
    <t>HO030</t>
  </si>
  <si>
    <t>HO031</t>
  </si>
  <si>
    <t>HO032</t>
  </si>
  <si>
    <t>HO033</t>
  </si>
  <si>
    <t>HO034</t>
  </si>
  <si>
    <t>HO035</t>
  </si>
  <si>
    <t>HO036</t>
  </si>
  <si>
    <t>HO037</t>
  </si>
  <si>
    <t>HO038</t>
  </si>
  <si>
    <t>HO039</t>
  </si>
  <si>
    <t>HO040</t>
  </si>
  <si>
    <t>HO041</t>
  </si>
  <si>
    <t>HO042</t>
  </si>
  <si>
    <t>Women -48 kg Elimination Rounds
Women -48 kg Quarterfinals
Men -60 kg Elimination Rounds
Men -60 kg Quarterfinals</t>
  </si>
  <si>
    <t>JU001</t>
  </si>
  <si>
    <t>Women -48 kg Repechage
Women -48 kg Semifinals 
Men -60 kg Repechage
Men -60 kg Semifinals 
Women -48 kg Contests for Bronze Medal
Men -60 kg Contests for Bronze Medal
Women -48 kg Final - Gold Medal
Men -60 kg Final - Gold Medal
Women -48 kg Victory Ceremony
Men -60 kg Victory Ceremony</t>
  </si>
  <si>
    <t>JU002</t>
  </si>
  <si>
    <t>Women -52 kg Elimination Rounds
Women -52 kg Quarterfinals
Men -66 kg Elimination Rounds
Men -66 kg Quarterfinals</t>
  </si>
  <si>
    <t>JU003</t>
  </si>
  <si>
    <t>Women -52 kg Repechage
Women -52 kg Semifinals
Men -66 kg Repechage
Men -66 kg Semifinals
Women -52 kg Contests for Bronze Medal
Men -66 kg Contests for Bronze Medal
Women -52 kg Final - Gold Medal
Men -66 kg Final - Gold Medal
Women -52 kg Victory Ceremony
Men -66 kg Victory Ceremony</t>
  </si>
  <si>
    <t>JU004</t>
  </si>
  <si>
    <t>Women -57 kg Elimination Rounds
Women -57 kg Quarterfinals
Men -73 kg Elimination Rounds
Men -73 kg Quarterfinals</t>
  </si>
  <si>
    <t>JU005</t>
  </si>
  <si>
    <t>Women -57 kg Repechage
Women -57 kg Semifinals
Men -73 kg Repechage
Men -73 kg Semifinals
Women -57 kg Contests for Bronze Medal
Men -73 kg Contests for Bronze Medal
Women -57 kg Final - Gold Medal
Men -73 kg Final - Gold Medal
Women -57 kg Victory Ceremony
Men -73 kg Victory Ceremony</t>
  </si>
  <si>
    <t>JU006</t>
  </si>
  <si>
    <t>Women -63 kg Elimination Rounds
Women -63 kg Quarterfinals
Men -81 kg Elimination Rounds
Men -81 kg Quarterfinals</t>
  </si>
  <si>
    <t>JU007</t>
  </si>
  <si>
    <t>Women -63 kg Repechage
Women -63 kg Semifinals 
Men -81 kg Repechage
Men -81 kg Semifinals 
Women -63 kg Contests for Bronze Medal
Men -81 kg Contests for Bronze Medal
Women -63 kg Final - Gold Medal
Men -81 kg Final - Gold Medal
Women -63 kg Victory Ceremony
Men -81 kg Victory Ceremony</t>
  </si>
  <si>
    <t>JU008</t>
  </si>
  <si>
    <t>Women -70 kg Elimination Rounds
Women -70 kg Quarterfinals
Men -90 kg Elimination Rounds
Men -90 kg Quarterfinals</t>
  </si>
  <si>
    <t>JU009</t>
  </si>
  <si>
    <t>Women -70 kg Repechage
Women -70 kg Semifinals 
Men -90 kg Repechage
Men -90 kg Semifinals
Women -70 kg Contests for Bronze Medal
Men -90 kg Contests for Bronze Medal
Women -70 kg Final - Gold Medal
Men -90 kg Final - Gold Medal
Women -70 kg Victory Ceremony
Men -90 kg Victory Ceremony</t>
  </si>
  <si>
    <t>JU010</t>
  </si>
  <si>
    <t>Women -78 kg Elimination Rounds
Women -78 kg Quarterfinals
Men -100 kg Elimination Rounds
Men -100 kg Quarterfinals</t>
  </si>
  <si>
    <t>JU011</t>
  </si>
  <si>
    <t>Women -78 kg Repechage
Women -78 kg Semifinals
Men -100 kg Repechage
Men -100 kg Semifinals
Women -78 kg Contests for Bronze Medal
Men -100 kg Contests for Bronze Medal
Women -78 kg Final - Gold Medal
Men -100 kg Final - Gold Medal
Women -78 kg Victory Ceremony
Men -100 kg Victory Ceremony</t>
  </si>
  <si>
    <t>JU012</t>
  </si>
  <si>
    <t>Women +78 kg Elimination Rounds
Women +78 kg Quarterfinals
Men +100 kg Elimination Rounds
Men +100 kg Quarterfinals</t>
  </si>
  <si>
    <t>JU013</t>
  </si>
  <si>
    <t>Women +78 kg Repechage
Women +78 kg Semifinals 
Men +100 kg Repechage
Men +100 kg Semifinals
Women +78 kg Contests for Bronze Medal
Men +100 kg Contests for Bronze Medal
Women +78 kg Final - Gold Medal
Men +100 kg Final - Gold Medal
Women +78 kg Victory Ceremony
Men +100 kg Victory Ceremony</t>
  </si>
  <si>
    <t>JU014</t>
  </si>
  <si>
    <t>Women's 10km Marathon Swimming
Women's 10km Marathon Swimming Victory Ceremony</t>
  </si>
  <si>
    <t>OW001</t>
  </si>
  <si>
    <t>Men's 10km Marathon Swimming
Men's 10km Marathon Swimming Victory Ceremony</t>
  </si>
  <si>
    <t>OW002</t>
  </si>
  <si>
    <t>Women's Classification Round - Fencing</t>
  </si>
  <si>
    <t>MP001</t>
  </si>
  <si>
    <t>Men's Classification Round - Fencing</t>
  </si>
  <si>
    <t>MP002</t>
  </si>
  <si>
    <t>Women's Swimming (Deodoro Aquatics Centre)
 Women's Fencing (Youth Arena)
 Women's Riding (Deodoro Stadium)
 Women's Combined Event (Deodoro Stadium)
 Women's Victory Ceremony (Deodoro Stadium)</t>
  </si>
  <si>
    <t>Multiple venues</t>
  </si>
  <si>
    <t>MP003</t>
  </si>
  <si>
    <t>Women's Fencing (Youth Arena)
 Women's Riding (Deodoro Stadium)
 Women's Combined Event (Deodoro Stadium)
 Women's Victory Ceremony (Deodoro Stadium)</t>
  </si>
  <si>
    <t>MP004</t>
  </si>
  <si>
    <t>Women's Riding (Deodoro Stadium)
 Women's Combined Event (Deodoro Stadium)
 Women's Victory Ceremony (Deodoro Stadium)</t>
  </si>
  <si>
    <t>MP005</t>
  </si>
  <si>
    <t>Men's Swimming (Deodoro Aquatics Centre)
 Men's Fencing (Youth Arena)
 Men's Riding (Deodoro Stadium)
 Men's Combined Event (Deodoro Stadium)
 Men's Victory Ceremony (Deodoro Stadium)</t>
  </si>
  <si>
    <t>MP006</t>
  </si>
  <si>
    <t>Men's Fencing (Youth Arena)
 Men's Riding (Deodoro Stadium)
 Men's Combined Event (Deodoro Stadium)
 Men's Victory Ceremony (Deodoro Stadium)</t>
  </si>
  <si>
    <t>MP007</t>
  </si>
  <si>
    <t>Men's Riding (Deodoro Stadium)
 Men's Combined Event (Deodoro Stadium)
 Men's Victory Ceremony (Deodoro Stadium)</t>
  </si>
  <si>
    <t>MP008</t>
  </si>
  <si>
    <t>Men's Quadruple Sculls Heats
Women's Quadruple Sculls Heats
Men's Pair Heats
Women's Double Sculls Heats
Men's Double Sculls Heats
Men's Lightweight Four Heats
Men's Single Sculls Heats
Women's Single Sculls Heats</t>
  </si>
  <si>
    <t>RO001</t>
  </si>
  <si>
    <t>Men's Pair Repechage
Women's Double Sculls Repechage
Men's Double Sculls Repechage
Men's Lightweight Four Repechage
Women's Lightweight Double Sculls Heats
Men's Lightweight Double Sculls Heats
Women's Pair Heats
Men's Four Heats
Men's Single Sculls Repechage
Women's Single Sculls Repechage</t>
  </si>
  <si>
    <t>RO002</t>
  </si>
  <si>
    <t>Men's Quadruple Sculls Repechage
Women's Quadruple Sculls Repechage
Women's Lightweight Double Sculls Repechage
Men's Lightweight Double Sculls Repechage
Women's Pair Repechage
Men's Four Repechage
Women's Eight Heats
Men's Single Sculls Semifinals E/F
Women's Single Sculls Semifinals E/F
Men's Eight Heats</t>
  </si>
  <si>
    <t>RO003</t>
  </si>
  <si>
    <t>Men's Pair Semifinals
Women's Double Sculls Semifinals
Men's Double Sculls Semifinals
Men's Lightweight Four Semifinals
Women's Lightweight Double Sculls Semifinals C/D
Men's Lightweight Double Sculls Semifinals C/D
Men's Single Sculls Quarterfinals
Women's Single Sculls Quarterfinals</t>
  </si>
  <si>
    <t>RO004</t>
  </si>
  <si>
    <t>Men's Quadruple Sculls Finals
Men's Quadruple Sculls Victory Ceremony
Women's Quadruple Sculls Finals
Women's Quadruple Sculls Victory Ceremony
Women's Lightweight Double Sculls Semifinals
Men's Lightweight Double Sculls Semifinals
Women's Pair Semifinals
Men's Four Semifinals
Women's Eight Repechage
Men's Single Sculls Semifinals C/D
Women's Single Sculls Semifinals C/D
Women's Eight Repechage</t>
  </si>
  <si>
    <t>RO005</t>
  </si>
  <si>
    <t>Men's Pair Finals
Men's Pair Victory Ceremony
Women's Double Sculls Finals
Women's Double Sculls Victory Ceremony
Men's Double Sculls Finals
Men's Double Sculls Victory Ceremony
Men's Lightweight Four Finals
Men's Lightweight Four Victory Ceremony
Women's Lightweight Double Sculls Finals C/D
Men's Lightweight Double Sculls Finals C/D
Women's Pair Final C
Men's Single Sculls Semifinals
Women's Single Sculls Semifinals</t>
  </si>
  <si>
    <t>RO006</t>
  </si>
  <si>
    <t>Women's Lightweight Double Sculls Finals
Women's Lightweight Double Sculls Victory Ceremony
Men's Lightweight Double Sculls Finals
Men's Lightweight Double Sculls Victory Ceremony
Women's Pair Finals
Women's Pair Victory Ceremony
Men's Four Finals
Men's Four Victory Ceremony
Men's Single Sculls Finals E/F
Women's Single Sculls Finals E/F</t>
  </si>
  <si>
    <t>RO007</t>
  </si>
  <si>
    <t>Women's Eight Finals
Women's Eight Victory Ceremony
Men's Single Sculls Finals
Men's Single Sculls Victory Ceremony
Women's Single Sculls Finals
Women's Single Sculls Victory Ceremony
Men's Eight Final
Men's Eight Victory Ceremony</t>
  </si>
  <si>
    <t>RO008</t>
  </si>
  <si>
    <t>Women's Pool Round (6 Matches)</t>
  </si>
  <si>
    <t>RU001</t>
  </si>
  <si>
    <t>RU002</t>
  </si>
  <si>
    <t>RU003</t>
  </si>
  <si>
    <t>Women's Placing 9-12
Women's Quarterfinals</t>
  </si>
  <si>
    <t>RU004</t>
  </si>
  <si>
    <t>Women's Placing 11-12
Women's Placing 9-10
Women's Placing 5-8
Women's Semifinals</t>
  </si>
  <si>
    <t>RU005</t>
  </si>
  <si>
    <t>Women's Placing 7-8
Women's Placing 5-6
Women's Bronze Medal Match
Women's Gold Medal Match
Women's Victory Ceremony</t>
  </si>
  <si>
    <t>RU006</t>
  </si>
  <si>
    <t>Men's Pool Round (6 Matches)</t>
  </si>
  <si>
    <t>RU007</t>
  </si>
  <si>
    <t>RU008</t>
  </si>
  <si>
    <t>RU009</t>
  </si>
  <si>
    <t>Men's Placing 9-12
Men's Quarterfinals</t>
  </si>
  <si>
    <t>RU010</t>
  </si>
  <si>
    <t>Men's Placing 11-12
Men's Placing 9-10
Men's Placing 5-8
Men's Semifinals</t>
  </si>
  <si>
    <t>RU011</t>
  </si>
  <si>
    <t>Men's Placing 7-8
Men's Placing 5-6
Men's Bronze Medal Match
Men's Gold Medal Match
Men's Victory Ceremony</t>
  </si>
  <si>
    <t>RU012</t>
  </si>
  <si>
    <t>Men's RS:X Racing
Women's RS:X Racing
Men's Laser Racing
Women's Laser Radial Racing</t>
  </si>
  <si>
    <t>Marina da Glória</t>
  </si>
  <si>
    <t>SA001</t>
  </si>
  <si>
    <t>Men's RS:X Racing
Women's RS:X Racing
Men's Laser Racing
Women's Laser Radial Racing
Men´s Finn Racing</t>
  </si>
  <si>
    <t>SA002</t>
  </si>
  <si>
    <t>Men's Laser Racing
Women's Laser Radial Racing
Men´s Finn Racing
Men's 470 Racing
Women's 470 Racing
Mixed Nacra 17 Racing</t>
  </si>
  <si>
    <t>SA003</t>
  </si>
  <si>
    <t>Men's RS:X Racing
Women's RS:X Racing
Men´s Finn Racing
Men's 470 Racing
Women's 470 Racing
Mixed Nacra 17 Racing</t>
  </si>
  <si>
    <t>SA004</t>
  </si>
  <si>
    <t>Men's RS:X Racing
Women's RS:X Racing
Men's Laser Racing
Women's Laser Radial Racing
Men's 470 Racing
Women's 470 Racing
Men's 49er Racing
Women's 49er FX Racing
Mixed Nacra 17 Racing</t>
  </si>
  <si>
    <t>SA005</t>
  </si>
  <si>
    <t>Men's Laser Racing
Women's Laser Radial Racing
Men´s Finn Racing
Men's 49er Racing
Women's 49er FX Racing</t>
  </si>
  <si>
    <t>SA006</t>
  </si>
  <si>
    <t>Men's RS:X (medal race and victory ceremony)
Women's RS:X (medal race and victory ceremony)
Men´s Finn Racing
Men's 470 Racing
Women's 470 Racing
Mixed Nacra 17 Racing</t>
  </si>
  <si>
    <t>SA007</t>
  </si>
  <si>
    <t>Men's Laser (medal race and victory ceremony)
Women's Laser Radial (medal race and victory ceremony)
Men's 470 Racing
Women's 470 Racing
Men's 49er Racing
Women's 49er FX Racing</t>
  </si>
  <si>
    <t>SA008</t>
  </si>
  <si>
    <t>Men´s Finn (medal race and victory ceremony)
Men's 49er Racing
Women's 49er FX Racing
Mixed Nacra 17 (medal race and victory ceremony)</t>
  </si>
  <si>
    <t>SA009</t>
  </si>
  <si>
    <t>FinalMen's 470 (medal race and victory ceremony)
Women's 470 (medal race and victory ceremony)</t>
  </si>
  <si>
    <t>SA010</t>
  </si>
  <si>
    <t>Men's 49er (medal race and victory ceremony)
Women's 49er FX (medal race and victory ceremony)</t>
  </si>
  <si>
    <t>SA011</t>
  </si>
  <si>
    <t>Shooting</t>
  </si>
  <si>
    <t>FinalWomen's 10m Air Rifle Qualification
Women's 10m Air Rifle Finals
Men's 10m Air Pistol Qualifications
Men's 10m Air Pistol Finals</t>
  </si>
  <si>
    <t>SH001</t>
  </si>
  <si>
    <t>Women's 10m Air Pistol Qualifications
Women's Trap Qualification
Men's Trap Qualification - Day 1
Women's Trap Finals
Women's Trap Victory Ceremony</t>
  </si>
  <si>
    <t>SH002</t>
  </si>
  <si>
    <t>Men's 10m Air Rifle Qualification
Men's Trap Qualification - Day 2
Men's Trap Finals
Men's Trap Victory Ceremony</t>
  </si>
  <si>
    <t>SH003</t>
  </si>
  <si>
    <t>Women's 25m Pistol Qualification
Women's 25m Pistol Finals
Women's 25m Pistol Victory Ceremony</t>
  </si>
  <si>
    <t>SH004</t>
  </si>
  <si>
    <t>Men's Double Trap Qualification
Men's 50m Pistol Qualification
Men's Double Trap Finals
Men's Double Trap Victory Ceremony</t>
  </si>
  <si>
    <t>SH005</t>
  </si>
  <si>
    <t>Women's 50m Rifle 3 Positions Qualification
Women's 50m Rifle 3 Positions Finals
Women's 50m Rifle 3 Positions Victory Ceremony</t>
  </si>
  <si>
    <t>SH006</t>
  </si>
  <si>
    <t>Men's 50m Rifle Prone Qualification
Women's Skeet Qualification
Men's Skeet Qualification - Day 1
Men's 25m Rapid Fire Pistol Qualification - Stage 1
Women's Skeet Finals
Women's Skeet Victory Ceremony</t>
  </si>
  <si>
    <t>SH007</t>
  </si>
  <si>
    <t>Men's 25m Rapid Fire Pistol Qualification - Stage 2
Men's Skeet Qualification - Day 2
Men's Skeet Finals
Men's Skeet Victory Ceremony</t>
  </si>
  <si>
    <t>SH008</t>
  </si>
  <si>
    <t>Men's 50m Rifle 3 Positions Qualification
Men's 50m Rifle 3 Positions Finals
Men's 50m Rifle 3 Positions Victory Ceremony</t>
  </si>
  <si>
    <t>SH009</t>
  </si>
  <si>
    <t>Men's 400m Individual Medley - Heats
Women's 100m Butterfly - Heats
Men's 400m Freestyle - Heats
Women's 400m Individual Medley - Heats
Men's 100m Breaststroke - Heats
Women's 4 x 100m Freestyle Relay - Heats</t>
  </si>
  <si>
    <t>SW001</t>
  </si>
  <si>
    <t>Men's 400m Individual Medley Final
Women's 100m Butterfly Semifinals
Men's 400m Freestyle Final
Men's 400m Individual Medley Victory Ceremony
Women's 400m Individual Medley Final
Men's 400m Freestyle Victory Ceremony
Men's 100m Breaststroke Semifinals
Women's 400m Individual Medley Victory Ceremony
Women's 4 x 100m Freestyle Relay Final
Women's 4 x 100m Freestyle Relay Victory Ceremony</t>
  </si>
  <si>
    <t>SW002</t>
  </si>
  <si>
    <t>Women's 100m Backstroke - Heats
Men's 200m Freestyle - Heats
Women's 100m Breaststroke - Heats
Men's 100m Backstroke - Heats
Women's 400m Freestyle - Heats
Men's 4 x 100m Freestyle Relay - Heats</t>
  </si>
  <si>
    <t>SW003</t>
  </si>
  <si>
    <t>Women's 100m Butterfly Final
Men's 200m Freestyle Semifinals
Women's 100m Breaststroke Semifinals
Women's 100m Butterfly Victory Ceremony
Men's 100m Breaststroke Final
Women's 400m Freestyle Final
Men's 100m Backstroke Semifinals
Men's 100m Breaststroke Victory Ceremony
Women's 100m Backstroke Semifinals
Men's 4 x 100m Freestyle Relay Final
Women's 400m Freestyle Victory Ceremony
Men's 4 x 100m Freestyle Relay Victory Ceremony</t>
  </si>
  <si>
    <t>SW004</t>
  </si>
  <si>
    <t>Women's 200m Freestyle - Heats
Men's 200m Butterfly - Heats
Women's 200m Individual Medley - Heats</t>
  </si>
  <si>
    <t>SW005</t>
  </si>
  <si>
    <t>Women's 200m Freestyle Semifinals
Men's 200m Freestyle Final
Women's 100m Backstroke Final
Men's 100m Backstroke Final
Men's 200m Freestyle Victory Ceremony
Women's 100m Breaststroke Final
Women's 100m Backstroke Victory Ceremony
Men's 200m Butterfly Semifinals
Men's 100m Backstroke Victory Ceremony
Women's 200m Individual Medley Semifinals
Women's 100m Breaststroke Victory Ceremony</t>
  </si>
  <si>
    <t>SW006</t>
  </si>
  <si>
    <t>Men's 100m Freestyle Heats
Women's 200m Butterfly - Heats
Men's 200m Breaststroke - Heats
Men's 4 x 200m Freestyle Relay - Heats</t>
  </si>
  <si>
    <t>SW007</t>
  </si>
  <si>
    <t xml:space="preserve">Men's 100m Freestyle Semifinals
Women's 200m Freestyle Final
Men's 200m Butterfly Final
Women's 200m Butterfly Semifinals
Women's 200m Freestyle Victory Ceremony
Men's 200m Breaststroke Semifinals
Men's 200m Butterfly Victory Ceremony
Women's 200m Individual Medley Final
Men's 4 x 200m Freestyle Relay Final
Women's 200m Individual Medley Victory Ceremony
Men's 4 x 200m Free Relay Victory Ceremony </t>
  </si>
  <si>
    <t>SW008</t>
  </si>
  <si>
    <t>Women's 100m Freestyle - Heats
Men's 200m Backstroke - Heats
Women's 200m Breaststroke - Heats
Men's 200m Individual Medley - Heats
Women's 4 x 200m Freestyle Relay - Heats</t>
  </si>
  <si>
    <t>SW009</t>
  </si>
  <si>
    <t>Men's 200m Breaststroke Final
Women's 100m Freestyle Semifinals
Men's 200m Backstroke Semifinals
Men's 200m Breaststroke Victory Ceremony
Women's 200m Butterfly Final
Men's 100m Freestyle Final
Women's 200m Breaststroke Semifinals
Men's 200m Individual Medley Semifinals
Women's 200m Butterfly Victory Ceremony
Women's 4 x 200m Freestyle Relay Final
Men's 100m Freestyle Victory Ceremony
Women's 4 x 200m Freestyle Relay Victory Ceremony</t>
  </si>
  <si>
    <t>SW010</t>
  </si>
  <si>
    <t>Men's 50m Freestyle - Heats
Women's 800m Freestyle - Heats
Men's 100m Butterfly - Heats
Women's 200m Backstroke - Heats</t>
  </si>
  <si>
    <t>SW011</t>
  </si>
  <si>
    <t>Men's 50m Freestyle Semifinals
Women's 200m Breaststroke Final
Men's 200m Backstroke Final
Women's 200m Backstroke Semifinals
Women's 200m Breaststroke Victory Ceremony
Men's 200m Individual Medley Final
Men's 200m Backstroke Victory Ceremony
Women's 100m Freestyle Final 
Men's 200m Individual Medley Victory Ceremony
Men's 100m Butterfly Semifinals
Women's 100m Freestyle Victory Ceremony</t>
  </si>
  <si>
    <t>SW012</t>
  </si>
  <si>
    <t>Women's 50m Freestyle - Heats
Men's 1500m Freestyle - Heats
Women's 4 x 100m Medley Relay - Heats
Men's 4 x 100m Medley Relay - Heats</t>
  </si>
  <si>
    <t>SW013</t>
  </si>
  <si>
    <t>Women's 200m Backstroke Final
Men's 100m Butterfly Final
Women's 800m Freestyle Final
Women's 200m Backstroke Victory Ceremony
Men's 50m Freestyle Final
Men's 100m Butterfly Victory Ceremony
Women's 50m Freestyle Semifinals
Women's 800m Freestyle Victory Ceremony
Men's 50m Freestyle Victory Ceremony</t>
  </si>
  <si>
    <t>SW014</t>
  </si>
  <si>
    <t>Women's 50m Freestyle Final
Men's 1500m Freestyle Final
Women's 50m Freestyle Victory Ceremony
Women's 4 x 100m Medley Relay Final
Men's 1500m Freestyle Victory Ceremony
Men's 4 x 100m Medley Relay Final
Women's 4 x 100m Medley Relay Victory Ceremony
Men's 4 x 100m Medley Relay Victory Ceremony</t>
  </si>
  <si>
    <t>SW015</t>
  </si>
  <si>
    <t>Duets Free Routine - Preliminary</t>
  </si>
  <si>
    <t>SY001</t>
  </si>
  <si>
    <t>Duets Technical Routine</t>
  </si>
  <si>
    <t>SY002</t>
  </si>
  <si>
    <t>Duets Free Routine - Final
Duets Victory Ceremony</t>
  </si>
  <si>
    <t>SY003</t>
  </si>
  <si>
    <t>Teams Technical Routine</t>
  </si>
  <si>
    <t>SY004</t>
  </si>
  <si>
    <t>Teams Free Routine - Final
Teams Victory Ceremony</t>
  </si>
  <si>
    <t>SY005</t>
  </si>
  <si>
    <t>Women's Singles Preliminary Round
Men's Singles Preliminary Round
Women's Singles First Round</t>
  </si>
  <si>
    <t>TT001</t>
  </si>
  <si>
    <t>Women's Singles First Round
Men's Singles First Round</t>
  </si>
  <si>
    <t>TT002</t>
  </si>
  <si>
    <t>Men's Singles First Round
Women's Singles Second Round</t>
  </si>
  <si>
    <t>TT003</t>
  </si>
  <si>
    <t>Women's Singles Second Round
Men's Singles Second Round</t>
  </si>
  <si>
    <t>TT004</t>
  </si>
  <si>
    <t>TT005</t>
  </si>
  <si>
    <t>Women's Singles Third Round
Men's Singles Third Round</t>
  </si>
  <si>
    <t>TT006</t>
  </si>
  <si>
    <t>TT007</t>
  </si>
  <si>
    <t>Women's Singles Fourth Round
Men's Singles Fourth Round</t>
  </si>
  <si>
    <t>TT008</t>
  </si>
  <si>
    <t>TT009</t>
  </si>
  <si>
    <t>Women's Singles Quarterfinals</t>
  </si>
  <si>
    <t>TT010</t>
  </si>
  <si>
    <t>Men's Singles Quarterfinals</t>
  </si>
  <si>
    <t>TT011</t>
  </si>
  <si>
    <t>TT012</t>
  </si>
  <si>
    <t>Women's Singles Semifinals</t>
  </si>
  <si>
    <t>TT013</t>
  </si>
  <si>
    <t>Women's Singles Bronze Medal Match
Women's Singles Final
Women's Singles Victory Ceremony</t>
  </si>
  <si>
    <t>TT014</t>
  </si>
  <si>
    <t>Men's Singles Semifinals</t>
  </si>
  <si>
    <t>TT015</t>
  </si>
  <si>
    <t>Men's Singles Bronze Medal Match
Men's Singles Final
Men's Singles Victory Ceremony</t>
  </si>
  <si>
    <t>TT016</t>
  </si>
  <si>
    <t>Women's Team First Round (4 team matches)</t>
  </si>
  <si>
    <t>TT017</t>
  </si>
  <si>
    <t>TT018</t>
  </si>
  <si>
    <t>Men's Team First Round (4 team matches)</t>
  </si>
  <si>
    <t>TT019</t>
  </si>
  <si>
    <t>Women's Team Quarterfinals (2 team matches)</t>
  </si>
  <si>
    <t>TT020</t>
  </si>
  <si>
    <t>TT021</t>
  </si>
  <si>
    <t>TT022</t>
  </si>
  <si>
    <t>Men's Team Quarterfinals (2 team matches)</t>
  </si>
  <si>
    <t>TT023</t>
  </si>
  <si>
    <t>Men's Team Quarterfinals (2 team matches)l</t>
  </si>
  <si>
    <t>TT024</t>
  </si>
  <si>
    <t>Women's Team Semifinal 1</t>
  </si>
  <si>
    <t>TT025</t>
  </si>
  <si>
    <t>Women's Team Semifinal 2</t>
  </si>
  <si>
    <t>TT026</t>
  </si>
  <si>
    <t>Men's Team Semifinal 1</t>
  </si>
  <si>
    <t>TT027</t>
  </si>
  <si>
    <t>Men's Team Semifinal 2</t>
  </si>
  <si>
    <t>TT028</t>
  </si>
  <si>
    <t>Women's Team Bronze Medal Match</t>
  </si>
  <si>
    <t>TT029</t>
  </si>
  <si>
    <t>Women's Team Finals
Women's Team Victory Ceremony</t>
  </si>
  <si>
    <t>TT030</t>
  </si>
  <si>
    <t>Men's Team Bronze Medal Match</t>
  </si>
  <si>
    <t>TT031</t>
  </si>
  <si>
    <t>Men's Team Finals
Men's Team Victory Ceremony</t>
  </si>
  <si>
    <t>TT032</t>
  </si>
  <si>
    <t>Women's -49kg Preliminary Round
Men's -58kg Preliminary Round</t>
  </si>
  <si>
    <t>TK001</t>
  </si>
  <si>
    <t>Women's -49kg Quarterfinals
Men's -58kg Quarterfinals
Women's -49kg Semifinals
Men's -58kg Semifinals</t>
  </si>
  <si>
    <t>TK002</t>
  </si>
  <si>
    <t xml:space="preserve">Women's -49kg Repechage
Men's -58kg Repechage
Women's -49kg Bronze Medal Finals
Men's -58kg Bronze Medal Finals
Women's -49kg Gold Medal Final
Women's -49kg Victory Ceremony
Men's -58kg Gold Medal Final
Men's -58kg Victory Ceremony
 </t>
  </si>
  <si>
    <t>TK003</t>
  </si>
  <si>
    <t>Women's -57kg Preliminary Round
Men's -68kg Preliminary Round</t>
  </si>
  <si>
    <t>TK004</t>
  </si>
  <si>
    <t>Women's -57kg Quarterfinals
Men's -68kg Quarterfinals
Women's -57kg Semifinals
Men's -68kg Semifinals</t>
  </si>
  <si>
    <t>TK005</t>
  </si>
  <si>
    <t>Women's -57kg Repechage
Men's -68kg Repechage
Women's -57kg Bronze Medal Finals
Men's -68kg Bronze Medal Finals
Women's -57kg Gold Medal Final
Women's -57kg Victory Ceremony
Men's -68kg Gold Medal Final
Men's -68kg Victory Ceremony</t>
  </si>
  <si>
    <t>TK006</t>
  </si>
  <si>
    <t>Women's -67kg Preliminary Round
Men's -80kg Preliminary Round</t>
  </si>
  <si>
    <t>TK007</t>
  </si>
  <si>
    <t>Women's -67kg Quarterfinals
Men's -80kg Quarterfinals
Women's -67kg Semifinals
Men's -80kg Semifinals</t>
  </si>
  <si>
    <t>TK008</t>
  </si>
  <si>
    <t>Women's -67kg Repechage
Men's -80kg Repechage
Women's -67kg Bronze Medal Finals
Men's -80kg Bronze Medal Finals
Women's -67kg Gold Medal Final
Women's -67kg Victory Ceremony
Men's -80kg Gold Medal Final
Men's -80kg Victory Ceremony</t>
  </si>
  <si>
    <t>TK009</t>
  </si>
  <si>
    <t>Women's +67kg Preliminary Round
Men's +80kg Preliminary Round</t>
  </si>
  <si>
    <t>TK010</t>
  </si>
  <si>
    <t>Women's +67kg Quarterfinals
Men's +80kg Quarterfinals
Women's +67kg Semifinals
Men's +80kg Semifinals</t>
  </si>
  <si>
    <t>TK011</t>
  </si>
  <si>
    <t>Women's +67kg Repechage
Men's +80kg Repechage
Women's +67kg Bronze Medal Finals
Men's +80kg Bronze Medal Finals
Women's +67kg Gold Medal Final
Women's +67kg Victory Ceremony
Men's +80kg Gold Medal Final
Men's +80kg Victory Ceremony</t>
  </si>
  <si>
    <t>TK012</t>
  </si>
  <si>
    <t>Men's Singles First Round
Women's Singles First Round
Men's Doubles First Round
Women's Doubles First Round</t>
  </si>
  <si>
    <t>Olympic Tennis Centre - Centre Court</t>
  </si>
  <si>
    <t>TE001</t>
  </si>
  <si>
    <t>TE002</t>
  </si>
  <si>
    <t>TE003</t>
  </si>
  <si>
    <t>Olympic Tennis Centre - Courts 3-9</t>
  </si>
  <si>
    <t>TE004</t>
  </si>
  <si>
    <t>TE005</t>
  </si>
  <si>
    <t>TE006</t>
  </si>
  <si>
    <t>TE007</t>
  </si>
  <si>
    <t>TE008</t>
  </si>
  <si>
    <t>TE009</t>
  </si>
  <si>
    <t>TE010</t>
  </si>
  <si>
    <t>Men's Singles Second Round
Women's Singles Second Round
Men's Doubles Second Round
Women's Doubles Second Round</t>
  </si>
  <si>
    <t>TE011</t>
  </si>
  <si>
    <t>TE012</t>
  </si>
  <si>
    <t>PreliminariesMen's Singles Second Round
Women's Singles Second Round
Men's Doubles Second Round
Women's Doubles Second Round</t>
  </si>
  <si>
    <t>TE013</t>
  </si>
  <si>
    <t>TE014</t>
  </si>
  <si>
    <t>TE015</t>
  </si>
  <si>
    <t>Men's Singles Second Round
Women's Singles Third Round
Men's Doubles Quarterfinals
Women's Doubles Second Round/Quarterfinals</t>
  </si>
  <si>
    <t>TE016</t>
  </si>
  <si>
    <t>TE017</t>
  </si>
  <si>
    <t>TE018</t>
  </si>
  <si>
    <t>TE019</t>
  </si>
  <si>
    <t>TE020</t>
  </si>
  <si>
    <t>Men's Singles Third Round
Women's Singles Quarterfinals
Men's Doubles Semifinals
Women's Doubles Quarterfinals</t>
  </si>
  <si>
    <t>TE021</t>
  </si>
  <si>
    <t>Men's Singles Third Round
Women's Singles Quarterfinals
Men's Doubles Semifinals
Women's Doubles Quaterfinals</t>
  </si>
  <si>
    <t>TE022</t>
  </si>
  <si>
    <t>Men's Singles Third Round
Women's Singles Quarterfinals
Men's Doubles Semifinals
Women's Doubles Quarterfinals
Mixed Doubles First Round</t>
  </si>
  <si>
    <t>TE023</t>
  </si>
  <si>
    <t>Men's Singles Third Round
Mixed Doubles First Round</t>
  </si>
  <si>
    <t>TE024</t>
  </si>
  <si>
    <t>Men's Singles Third Round
Women's Singles Quarterfinals
Men's Doubles Semifinals
Women's Doubles Quaterfinals
Mixed Doubles First Round</t>
  </si>
  <si>
    <t>TE025</t>
  </si>
  <si>
    <t>Men's Singles Quarterfinals
Women's Singles Semifinals
Women's Doubles Semifinals
Mixed Doubles Quarterfinals</t>
  </si>
  <si>
    <t>TE026</t>
  </si>
  <si>
    <t>Men's Singles Quarterfinals
Women's Doubles Semifinals
Mixed Doubles Quarterfinals</t>
  </si>
  <si>
    <t>TE027</t>
  </si>
  <si>
    <t>Women's Doubles Semifinals
Mixed Doubles Quarterfinals</t>
  </si>
  <si>
    <t>TE028</t>
  </si>
  <si>
    <t>Men's Singles Semifinals
Men's Doubles Gold Medal Match</t>
  </si>
  <si>
    <t>TE029</t>
  </si>
  <si>
    <t xml:space="preserve">Men's Doubles Bronze Medal Match
Mixed Doubles Semifinals
</t>
  </si>
  <si>
    <t>TE030</t>
  </si>
  <si>
    <t>Men's Singles Bronze Medal Match
Women's Singles Gold Medal Match
Women's Singles Bronze Medal Match</t>
  </si>
  <si>
    <t>TE031</t>
  </si>
  <si>
    <t>Women's Doubles Bronze Medal Match
Mixed Doubles Bronze Medal Match</t>
  </si>
  <si>
    <t>TE032</t>
  </si>
  <si>
    <t>Men's Singles Gold Medal Match
Women's Doubles Gold Medal Match
Mixed Doubles Gold Medal Match</t>
  </si>
  <si>
    <t>TE033</t>
  </si>
  <si>
    <t>Men's Final
Men's Victory Ceremony</t>
  </si>
  <si>
    <t>TR001</t>
  </si>
  <si>
    <t>Women's Final
Women's Victory Ceremony</t>
  </si>
  <si>
    <t>TR002</t>
  </si>
  <si>
    <t>Women's Preliminary Round (2 matches)</t>
  </si>
  <si>
    <t>VO001</t>
  </si>
  <si>
    <t>VO002</t>
  </si>
  <si>
    <t>VO003</t>
  </si>
  <si>
    <t>Men's Preliminary Round (2 matches)</t>
  </si>
  <si>
    <t>VO004</t>
  </si>
  <si>
    <t>VO005</t>
  </si>
  <si>
    <t>VO006</t>
  </si>
  <si>
    <t>VO007</t>
  </si>
  <si>
    <t>VO008</t>
  </si>
  <si>
    <t>VO009</t>
  </si>
  <si>
    <t>VO010</t>
  </si>
  <si>
    <t>VO011</t>
  </si>
  <si>
    <t>VO012</t>
  </si>
  <si>
    <t>VO013</t>
  </si>
  <si>
    <t>VO014</t>
  </si>
  <si>
    <t>VO015</t>
  </si>
  <si>
    <t>VO016</t>
  </si>
  <si>
    <t>VO017</t>
  </si>
  <si>
    <t>VO018</t>
  </si>
  <si>
    <t>VO019</t>
  </si>
  <si>
    <t>VO020</t>
  </si>
  <si>
    <t>VO021</t>
  </si>
  <si>
    <t>VO022</t>
  </si>
  <si>
    <t>VO023</t>
  </si>
  <si>
    <t>VO024</t>
  </si>
  <si>
    <t>VO025</t>
  </si>
  <si>
    <t>VO026</t>
  </si>
  <si>
    <t>VO027</t>
  </si>
  <si>
    <t>VO028</t>
  </si>
  <si>
    <t>VO029</t>
  </si>
  <si>
    <t>VO030</t>
  </si>
  <si>
    <t>VO031</t>
  </si>
  <si>
    <t>VO032</t>
  </si>
  <si>
    <t>VO033</t>
  </si>
  <si>
    <t>VO034</t>
  </si>
  <si>
    <t>VO035</t>
  </si>
  <si>
    <t>VO036</t>
  </si>
  <si>
    <t>VO037</t>
  </si>
  <si>
    <t>VO038</t>
  </si>
  <si>
    <t>VO039</t>
  </si>
  <si>
    <t>VO040</t>
  </si>
  <si>
    <t>VO041</t>
  </si>
  <si>
    <t>VO042</t>
  </si>
  <si>
    <t>Women's Bronze Medal</t>
  </si>
  <si>
    <t>VO043</t>
  </si>
  <si>
    <t>Women's Gold Medal
Women's Victory Ceremony</t>
  </si>
  <si>
    <t>VO044</t>
  </si>
  <si>
    <t>Men's Bronze Medal</t>
  </si>
  <si>
    <t>VO045</t>
  </si>
  <si>
    <t>Men's Gold Medal
Men's Victory Ceremony</t>
  </si>
  <si>
    <t>VO046</t>
  </si>
  <si>
    <t>Maracanã Aquatics Centre</t>
  </si>
  <si>
    <t>WP001</t>
  </si>
  <si>
    <t>WP002</t>
  </si>
  <si>
    <t>WP003</t>
  </si>
  <si>
    <t>WP004</t>
  </si>
  <si>
    <t>WP005</t>
  </si>
  <si>
    <t>WP006</t>
  </si>
  <si>
    <t>WP007</t>
  </si>
  <si>
    <t>WP008</t>
  </si>
  <si>
    <t>WP009</t>
  </si>
  <si>
    <t>WP010</t>
  </si>
  <si>
    <t>WP011</t>
  </si>
  <si>
    <t>WP012</t>
  </si>
  <si>
    <t>WP013</t>
  </si>
  <si>
    <t>WP014</t>
  </si>
  <si>
    <t>WP015</t>
  </si>
  <si>
    <t>WP016</t>
  </si>
  <si>
    <t>WP017</t>
  </si>
  <si>
    <t>WP018</t>
  </si>
  <si>
    <t>WP019</t>
  </si>
  <si>
    <t>WP020</t>
  </si>
  <si>
    <t>WP021</t>
  </si>
  <si>
    <t>Women's Quarterfinals (2 matches)</t>
  </si>
  <si>
    <t>WP022</t>
  </si>
  <si>
    <t>WP023</t>
  </si>
  <si>
    <t>Men's Quarterfinals (2 matches)</t>
  </si>
  <si>
    <t>WP024</t>
  </si>
  <si>
    <t>WP025</t>
  </si>
  <si>
    <t>Women's Classification 5th-8th
Women's Semifinal</t>
  </si>
  <si>
    <t>WP026</t>
  </si>
  <si>
    <t>WP027</t>
  </si>
  <si>
    <t>Men's Classification 5th-8th
Men's Semifinal</t>
  </si>
  <si>
    <t>WP028</t>
  </si>
  <si>
    <t>WP029</t>
  </si>
  <si>
    <t>Women’s classification match, 7th–8th places
Women's Bronze Medal Match</t>
  </si>
  <si>
    <t>WP030</t>
  </si>
  <si>
    <t>Women’s classification match, 5th–6th places
Women’s Gold medal match
Women's Victory Ceremony</t>
  </si>
  <si>
    <t>WP031</t>
  </si>
  <si>
    <t>Men’s classification match, 7th–8th places
Men's Bronze Medal Match</t>
  </si>
  <si>
    <t>WP032</t>
  </si>
  <si>
    <t>Men’s classification match, 5th–6th places
Men’s Gold medal match
Men's Victory Ceremony</t>
  </si>
  <si>
    <t>WP033</t>
  </si>
  <si>
    <t>Women's 48kg Group A
Women's 48kg Victory Ceremony</t>
  </si>
  <si>
    <t>WL001</t>
  </si>
  <si>
    <t>Men's 56kg Group B
Women's 53kg Group B</t>
  </si>
  <si>
    <t>WL002</t>
  </si>
  <si>
    <t>Women's 53kg Group A
Women's 53kg Victory Ceremony</t>
  </si>
  <si>
    <t>WL003</t>
  </si>
  <si>
    <t>Men's 56kg Group A
Men's 56kg Victory Ceremony</t>
  </si>
  <si>
    <t>WL004</t>
  </si>
  <si>
    <t>Men's 62kg Group B
Women's 58kg Group B</t>
  </si>
  <si>
    <t>WL005</t>
  </si>
  <si>
    <t>Women's 58kg Group A
Women's 58kg Victory Ceremony</t>
  </si>
  <si>
    <t>WL006</t>
  </si>
  <si>
    <t>Men's 62kg Group A
Men's 62kg Victory Ceremony</t>
  </si>
  <si>
    <t>WL007</t>
  </si>
  <si>
    <t>Men's 69kg Group B
Women's 63kg Group B</t>
  </si>
  <si>
    <t>WL008</t>
  </si>
  <si>
    <t>Women's 63kg Group A
Women's 63kg Victory Ceremony</t>
  </si>
  <si>
    <t>WL009</t>
  </si>
  <si>
    <t>Men's 69kg Group A
Men's 69kg Victory Ceremony</t>
  </si>
  <si>
    <t>WL010</t>
  </si>
  <si>
    <t>Men's 77kg Group B
Women's 69kg Group B</t>
  </si>
  <si>
    <t>WL011</t>
  </si>
  <si>
    <t>Women's 69kg Group A
Women's 69kg Victory Ceremony</t>
  </si>
  <si>
    <t>WL012</t>
  </si>
  <si>
    <t>Men's 77kg Group A
Men's 77kg Victory Ceremony</t>
  </si>
  <si>
    <t>WL013</t>
  </si>
  <si>
    <t>Men's 85kg Group B
Women's 75kg Group B</t>
  </si>
  <si>
    <t>WL014</t>
  </si>
  <si>
    <t>Women's 75kg Group A
Women's 75kg Victory Ceremony</t>
  </si>
  <si>
    <t>WL015</t>
  </si>
  <si>
    <t>Men's 85kg Group A
Men's 85kg Victory Ceremony</t>
  </si>
  <si>
    <t>WL016</t>
  </si>
  <si>
    <t>Men's 94kg Group B</t>
  </si>
  <si>
    <t>WL017</t>
  </si>
  <si>
    <t>Men's 94kg Group A
Men's 94kg Victory Ceremony</t>
  </si>
  <si>
    <t>WL018</t>
  </si>
  <si>
    <t>Women's +75kg Group A
Women's +75kg Victory Ceremony</t>
  </si>
  <si>
    <t>WL019</t>
  </si>
  <si>
    <t>Men's 105kg Group B</t>
  </si>
  <si>
    <t>WL020</t>
  </si>
  <si>
    <t>Men's 105kg Group A
Men's 105kg Victory Ceremony</t>
  </si>
  <si>
    <t>WL021</t>
  </si>
  <si>
    <t>Men's +105kg Group B</t>
  </si>
  <si>
    <t>WL022</t>
  </si>
  <si>
    <t>Men's +105kg Group A
Men's +105kg Victory Ceremony</t>
  </si>
  <si>
    <t>WL023</t>
  </si>
  <si>
    <t>Wrestling - Freestyle</t>
  </si>
  <si>
    <t>Women's Freestyle 48kg Qualifications
Women's Freestyle 58kg Qualifications
Women's Freestyle 69kg Qualifications
Women's Freestyle 48kg Eliminations
Women's Freestyle 58kg Eliminations
Women's Freestyle 69kg Eliminations</t>
  </si>
  <si>
    <t>WF001</t>
  </si>
  <si>
    <t>Women's Freestyle 48kg Repechage Rounds
Women's Freestyle 58kg Repechage Rounds
Women's Freestyle 69kg Repechage Rounds
Women's Freestyle 48kg Bronze 1
Women's Freestyle 48kg Bronze 2
Women's Freestyle 48kg Gold Medal
Women's Freestyle 48kg Victory Ceremony
Women's Freestyle 58kg Bronze 1
Women's Freestyle 58kg Bronze 2
Women's Freestyle 58kg Gold Medal
Women's Freestyle 58kg Victory Ceremony
Women's Freestyle 69kg Bronze 1
Women's Freestyle 69kg Bronze 2
Women's Freestyle 69kg Gold Medal
Women's Freestyle 69kg Victory Ceremony</t>
  </si>
  <si>
    <t>WF002</t>
  </si>
  <si>
    <t>Women's Freestyle 53kg Qualifications
Women's Freestyle 63kg Qualifications
Women's Freestyle 75kg Qualifications
Women's Freestyle 53kg Eliminations
Women's Freestyle 63kg Eliminations
Women's Freestyle 75kg Eliminations</t>
  </si>
  <si>
    <t>WF003</t>
  </si>
  <si>
    <t>Women's Freestyle 53kg Repechage Rounds
Women's Freestyle 63kg Repechage Rounds
Women's Freestyle 75kg Repechage Rounds
Women's Freestyle 53kg Bronze 1
Women's Freestyle 53kg Bronze 2
Women's Freestyle 53kg Gold Medal
Women's Freestyle 53kg Victory Ceremony
Women's Freestyle 63kg Bronze 1
Women's Freestyle 63kg Bronze 2
Women's Freestyle 63kg Gold Medal
Women's Freestyle 63kg Victory Ceremony
Women's Freestyle 75kg Bronze 1
Women's Freestyle 75kg Bronze 2
Women's Freestyle 75kg Gold Medal
Women's Freestyle 75kg Victory Ceremony</t>
  </si>
  <si>
    <t>WF004</t>
  </si>
  <si>
    <t>Men's Freestyle 57kg Qualifications
Men's Freestyle 74kg Qualifications
Men's Freestyle 57kg Eliminations
Men's Freestyle 74kg Eliminations</t>
  </si>
  <si>
    <t>WF005</t>
  </si>
  <si>
    <t>Men's Freestyle 57kg Repechage Rounds
Men's Freestyle 74kg Repechage Rounds
Men's Freestyle 57kg Bronze 1
Men's Freestyle 57kg Bronze 2
Men's Freestyle 57kg Gold Medal
Men's Freestyle 57kg Victory Ceremony
Men's Freestyle 74kg Bronze 1
Men's Freestyle 74kg Bronze 2
Men's Freestyle 74kg Gold Medal
Men's Freestyle 74kg Victory Ceremony</t>
  </si>
  <si>
    <t>WF006</t>
  </si>
  <si>
    <t>Men's Freestyle 86kg Qualifications
Men's Freestyle 125kg Qualifications
Men's Freestyle 86kg Eliminations
Men's Freestyle 125kg Eliminations</t>
  </si>
  <si>
    <t>WF007</t>
  </si>
  <si>
    <t>Men's Freestyle 86kg Repechage Rounds
Men's Freestyle 125kg Repechage Rounds
Men's Freestyle 86kg Bronze 1
Men's Freestyle 86kg Bronze 2
Men's Freestyle 86kg Gold Medal
Men's Freestyle 86kg Victory Ceremony
Men's Freestyle 125kg Bronze 1
Men's Freestyle 125kg Bronze 2
Men's Freestyle 125kg Gold Medal
Men's Freestyle 125kg Victory Ceremony</t>
  </si>
  <si>
    <t>WF008</t>
  </si>
  <si>
    <t>Men's Freestyle 65kg Qualifications
Men's Freestyle 97kg Qualifications
Men's Freestyle 65kg Eliminations
Men's Freestyle 97kg Eliminations</t>
  </si>
  <si>
    <t>WF009</t>
  </si>
  <si>
    <t>Men's Freestyle 65kg Repechage Rounds
Men's Freestyle 97kg Repechage Rounds
Men's Freestyle 65kg Bronze 1
Men's Freestyle 65kg Bronze 2
Men's Freestyle 65kg Gold Medal
Men's Freestyle 65kg Victory Ceremony
Men's Freestyle 97kg Bronze 1
Men's Freestyle 97kg Bronze 2
Men's Freestyle 97kg Gold Medal
Men's Freestyle 97kg Victory Ceremony</t>
  </si>
  <si>
    <t>WF010</t>
  </si>
  <si>
    <t>Wrestling - Greco-roman</t>
  </si>
  <si>
    <t>Men's Greco-Roman 59kg Qualifications
Men's Greco-Roman 75kg Qualifications
Men's Greco-Roman 59kg Eliminations
Men's Greco-Roman 75kg Eliminations</t>
  </si>
  <si>
    <t>WG001</t>
  </si>
  <si>
    <t>Men's Greco-Roman 59kg Repechage Rounds
Men's Greco-Roman 75kg Repechage Rounds
Men's Greco-Roman 59kg Bronze 1
Men's Greco-Roman 59kg Bronze 2
Men's Greco-Roman 59kg Gold Medal
Men's Greco-Roman 59kg Victory Ceremony
Men's Greco-Roman 75kg Bronze 1
Men's Greco-Roman 75kg Bronze 2
Men's Greco-Roman 75kg Gold Medal
Men's Greco-Roman 75kg Victory Ceremony</t>
  </si>
  <si>
    <t>WG002</t>
  </si>
  <si>
    <t>Men's Greco-Roman 85kg Qualifications
Men's Greco-Roman 130kg Qualifications
Men's Greco-Roman 85kg Eliminations
Men's Greco-Roman 130kg Eliminations</t>
  </si>
  <si>
    <t>WG003</t>
  </si>
  <si>
    <t>Men's Greco-Roman 85kg Repechage Rounds
Men's Greco-Roman 130kg Repechage Rounds
Men's Greco-Roman 85kg Bronze 1
Men's Greco-Roman 85kg Bronze 2
Men's Greco-Roman 85kg Gold Medal
Men's Greco-Roman 85kg Victory Ceremony
Men's Greco-Roman 130kg Bronze 1
Men's Greco-Roman 130kg Bronze 2
Men's Greco-Roman 130kg Gold Medal
Men's Greco-Roman 130kg Victory Ceremony</t>
  </si>
  <si>
    <t>WG004</t>
  </si>
  <si>
    <t xml:space="preserve">Men's Greco-Roman 66kg Qualifications
Men's Greco-Roman 98kg Qualifications
Men's Greco-Roman 66kg Eliminations
Men's Greco-Roman 98kg Eliminations
 </t>
  </si>
  <si>
    <t>WG005</t>
  </si>
  <si>
    <t>Men's Greco-Roman 66kg Repechage Rounds
Men's Greco-Roman 98kg Repechage Rounds
Men's Greco-Roman 66kg Bronze 1
Men's Greco-Roman 66kg Bronze 2
Men's Greco-Roman 66kg Gold Medal
Men's Greco-Roman 66kg Victory Ceremony
Men's Greco-Roman 98kg Bronze 1
Men's Greco-Roman 98kg Bronze 2
Men's Greco-Roman 98kg Gold Medal
Men's Greco-Roman 98kg Victory Ceremony</t>
  </si>
  <si>
    <t>WG006</t>
  </si>
  <si>
    <t>FB032</t>
  </si>
  <si>
    <t>FB034</t>
  </si>
  <si>
    <t>Required amount of Olympic Tickets
per category</t>
  </si>
  <si>
    <t>Prices Olympic Tickets
per category
Including 20% ticket fee</t>
  </si>
  <si>
    <t>Acceptance other category of requested is not available</t>
  </si>
  <si>
    <t>Total value of the required amount of 
Olympic Tickets</t>
  </si>
  <si>
    <t>DATE</t>
  </si>
  <si>
    <t>START
TIME</t>
  </si>
  <si>
    <t>END
TIME</t>
  </si>
  <si>
    <t>SESSION DESCRIPTION</t>
  </si>
  <si>
    <t>AREA</t>
  </si>
  <si>
    <t>SESSION CODE</t>
  </si>
  <si>
    <t>required 
amount
CAT B</t>
  </si>
  <si>
    <t>required
amount
CAT A</t>
  </si>
  <si>
    <t>required 
amount
CAT C</t>
  </si>
  <si>
    <t>required 
amount
CAT D</t>
  </si>
  <si>
    <t>required 
amount
CAT E</t>
  </si>
  <si>
    <t>HIGHER or LOWER
CATEGORY</t>
  </si>
  <si>
    <t>Total value 
CAT A</t>
  </si>
  <si>
    <t>Total value 
CAT B</t>
  </si>
  <si>
    <t>Total value 
CAT C</t>
  </si>
  <si>
    <t>Total value 
CAT D</t>
  </si>
  <si>
    <t>Total value 
CAT E</t>
  </si>
  <si>
    <r>
      <t xml:space="preserve">TOTAL
REQUEST
</t>
    </r>
    <r>
      <rPr>
        <b/>
        <sz val="8"/>
        <color theme="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</si>
</sst>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409]d\-mmm\-yy;@"/>
    <numFmt numFmtId="165" formatCode="[$€-2]\ #,##0"/>
    <numFmt numFmtId="166" formatCode="_([$€-2]\ * #,##0.00_);_([$€-2]\ * \(#,##0.00\);_([$€-2]\ * &quot;-&quot;??_);_(@_)"/>
    <numFmt numFmtId="167" formatCode="_-[$R$-416]\ * #,##0.00_-;\-[$R$-416]\ * #,##0.00_-;_-[$R$-416]\ * &quot;-&quot;??_-;_-@_-"/>
    <numFmt numFmtId="168" formatCode="&quot;€&quot;#,##0.00"/>
    <numFmt numFmtId="169" formatCode="h:mm;@"/>
  </numFmts>
  <fonts count="26" x14ac:knownFonts="1">
    <font>
      <sz val="11"/>
      <color theme="1"/>
      <name val="Calibri"/>
      <family val="2"/>
      <scheme val="minor"/>
    </font>
    <font>
      <sz val="10"/>
      <name val="Arial"/>
      <family val="2"/>
    </font>
    <font>
      <sz val="8"/>
      <name val="Arial"/>
      <family val="2"/>
    </font>
    <font>
      <sz val="10"/>
      <name val="Tahoma"/>
      <family val="2"/>
      <charset val="161"/>
    </font>
    <font>
      <sz val="11"/>
      <color theme="0"/>
      <name val="Calibri"/>
      <family val="2"/>
      <scheme val="minor"/>
    </font>
    <font>
      <b/>
      <sz val="8"/>
      <color theme="0"/>
      <name val="Arial"/>
      <family val="2"/>
    </font>
    <font>
      <sz val="8"/>
      <color theme="1"/>
      <name val="Calibri"/>
      <family val="2"/>
      <scheme val="minor"/>
    </font>
    <font>
      <sz val="8"/>
      <color theme="1"/>
      <name val="Arial"/>
      <family val="2"/>
    </font>
    <font>
      <sz val="8"/>
      <color theme="3"/>
      <name val="Arial"/>
      <family val="2"/>
    </font>
    <font>
      <b/>
      <sz val="8"/>
      <color theme="3"/>
      <name val="Arial"/>
      <family val="2"/>
    </font>
    <font>
      <sz val="11"/>
      <color rgb="FFFF0000"/>
      <name val="Calibri"/>
      <family val="2"/>
      <scheme val="minor"/>
    </font>
    <font>
      <sz val="8"/>
      <color rgb="FFFF0000"/>
      <name val="Calibri"/>
      <family val="2"/>
      <scheme val="minor"/>
    </font>
    <font>
      <b/>
      <sz val="8"/>
      <color rgb="FFFF0000"/>
      <name val="Arial"/>
      <family val="2"/>
    </font>
    <font>
      <sz val="8"/>
      <color rgb="FFFF0000"/>
      <name val="Arial"/>
      <family val="2"/>
    </font>
    <font>
      <sz val="8"/>
      <name val="Arial"/>
      <family val="2"/>
    </font>
    <font>
      <sz val="11"/>
      <color theme="1"/>
      <name val="Calibri"/>
      <family val="2"/>
      <scheme val="minor"/>
    </font>
    <font>
      <sz val="8"/>
      <name val="Arial"/>
      <family val="2"/>
    </font>
    <font>
      <b/>
      <sz val="8"/>
      <color theme="0"/>
      <name val="Calibri"/>
      <family val="2"/>
    </font>
    <font>
      <sz val="11"/>
      <name val="Calibri"/>
      <family val="2"/>
      <scheme val="minor"/>
    </font>
    <font>
      <sz val="8"/>
      <color theme="1"/>
      <name val="Calibri"/>
      <scheme val="minor"/>
    </font>
    <font>
      <sz val="8"/>
      <name val="Arial"/>
    </font>
    <font>
      <sz val="8"/>
      <color theme="3"/>
      <name val="Arial"/>
    </font>
    <font>
      <sz val="8"/>
      <color theme="1"/>
      <name val="Arial"/>
    </font>
    <font>
      <b/>
      <i/>
      <sz val="8"/>
      <color rgb="FFFF0000"/>
      <name val="Arial"/>
      <family val="2"/>
    </font>
    <font>
      <b/>
      <sz val="10"/>
      <name val="Arial"/>
      <family val="2"/>
    </font>
    <font>
      <sz val="8"/>
      <color theme="0"/>
      <name val="Calibri"/>
      <family val="2"/>
      <scheme val="minor"/>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1" fillId="0" borderId="0">
      <alignment wrapText="1"/>
    </xf>
    <xf numFmtId="44" fontId="15" fillId="0" borderId="0" applyFont="0" applyFill="0" applyBorder="0" applyAlignment="0" applyProtection="0"/>
  </cellStyleXfs>
  <cellXfs count="118">
    <xf numFmtId="0" fontId="0" fillId="0" borderId="0" xfId="0"/>
    <xf numFmtId="165" fontId="14" fillId="0" borderId="3" xfId="1" applyNumberFormat="1" applyFont="1" applyFill="1" applyBorder="1" applyAlignment="1" applyProtection="1">
      <alignment horizontal="left" vertical="top"/>
      <protection hidden="1"/>
    </xf>
    <xf numFmtId="164" fontId="16" fillId="0" borderId="3" xfId="1" applyNumberFormat="1" applyFont="1" applyFill="1" applyBorder="1" applyAlignment="1" applyProtection="1">
      <alignment horizontal="left" vertical="top"/>
      <protection hidden="1"/>
    </xf>
    <xf numFmtId="165" fontId="2" fillId="0" borderId="3" xfId="1" applyNumberFormat="1" applyFont="1" applyFill="1" applyBorder="1" applyAlignment="1" applyProtection="1">
      <alignment horizontal="left" vertical="top" wrapText="1"/>
      <protection hidden="1"/>
    </xf>
    <xf numFmtId="165" fontId="2" fillId="0" borderId="3" xfId="1" applyNumberFormat="1" applyFont="1" applyFill="1" applyBorder="1" applyAlignment="1" applyProtection="1">
      <alignment horizontal="left" vertical="top"/>
      <protection hidden="1"/>
    </xf>
    <xf numFmtId="164" fontId="2" fillId="0" borderId="3" xfId="1" applyNumberFormat="1" applyFont="1" applyFill="1" applyBorder="1" applyAlignment="1" applyProtection="1">
      <alignment horizontal="left" vertical="top"/>
      <protection hidden="1"/>
    </xf>
    <xf numFmtId="3" fontId="5" fillId="2" borderId="3" xfId="0" applyNumberFormat="1" applyFont="1" applyFill="1" applyBorder="1" applyAlignment="1" applyProtection="1">
      <alignment horizontal="center" vertical="top"/>
    </xf>
    <xf numFmtId="20" fontId="2" fillId="0" borderId="3" xfId="1" applyNumberFormat="1" applyFont="1" applyFill="1" applyBorder="1" applyAlignment="1" applyProtection="1">
      <alignment horizontal="center" vertical="top"/>
      <protection hidden="1"/>
    </xf>
    <xf numFmtId="20" fontId="16" fillId="0" borderId="3" xfId="1" applyNumberFormat="1" applyFont="1" applyFill="1" applyBorder="1" applyAlignment="1" applyProtection="1">
      <alignment horizontal="center" vertical="top"/>
      <protection hidden="1"/>
    </xf>
    <xf numFmtId="20" fontId="14" fillId="0" borderId="3" xfId="1" applyNumberFormat="1" applyFont="1" applyFill="1" applyBorder="1" applyAlignment="1" applyProtection="1">
      <alignment horizontal="center" vertical="top"/>
      <protection hidden="1"/>
    </xf>
    <xf numFmtId="1" fontId="7" fillId="0" borderId="0" xfId="3" applyNumberFormat="1" applyFont="1" applyFill="1" applyBorder="1" applyAlignment="1" applyProtection="1">
      <alignment horizontal="center" vertical="top"/>
      <protection locked="0"/>
    </xf>
    <xf numFmtId="1" fontId="22" fillId="0" borderId="0" xfId="3" applyNumberFormat="1" applyFont="1" applyFill="1" applyBorder="1" applyAlignment="1" applyProtection="1">
      <alignment horizontal="center" vertical="top"/>
      <protection locked="0"/>
    </xf>
    <xf numFmtId="0" fontId="23" fillId="3" borderId="0" xfId="0" applyFont="1" applyFill="1" applyAlignment="1" applyProtection="1">
      <alignment horizontal="left" vertical="center"/>
    </xf>
    <xf numFmtId="0" fontId="2" fillId="3" borderId="0" xfId="0" applyFont="1" applyFill="1" applyAlignment="1" applyProtection="1">
      <alignment horizontal="left" vertical="top"/>
    </xf>
    <xf numFmtId="0" fontId="2" fillId="3" borderId="0" xfId="0" applyFont="1" applyFill="1" applyAlignment="1" applyProtection="1">
      <alignment vertical="top"/>
    </xf>
    <xf numFmtId="0" fontId="2" fillId="3" borderId="0" xfId="0" applyFont="1" applyFill="1" applyAlignment="1" applyProtection="1">
      <alignment vertical="top" wrapText="1"/>
    </xf>
    <xf numFmtId="0" fontId="18" fillId="3" borderId="0" xfId="0" applyFont="1" applyFill="1" applyProtection="1"/>
    <xf numFmtId="0" fontId="5" fillId="2" borderId="1" xfId="1" applyFont="1" applyFill="1" applyBorder="1" applyAlignment="1" applyProtection="1">
      <alignment horizontal="left" vertical="center" wrapText="1"/>
    </xf>
    <xf numFmtId="164" fontId="5" fillId="2" borderId="2" xfId="1" applyNumberFormat="1" applyFont="1" applyFill="1" applyBorder="1" applyAlignment="1" applyProtection="1">
      <alignment horizontal="left" vertical="center" wrapText="1"/>
    </xf>
    <xf numFmtId="0" fontId="5" fillId="2" borderId="2" xfId="1" applyFont="1" applyFill="1" applyBorder="1" applyAlignment="1" applyProtection="1">
      <alignment horizontal="left" vertical="center" wrapText="1"/>
    </xf>
    <xf numFmtId="0" fontId="5" fillId="2" borderId="2" xfId="1" applyFont="1" applyFill="1" applyBorder="1" applyAlignment="1" applyProtection="1">
      <alignment horizontal="center" vertical="center" wrapText="1"/>
    </xf>
    <xf numFmtId="1" fontId="5" fillId="2" borderId="2" xfId="1" applyNumberFormat="1" applyFont="1" applyFill="1" applyBorder="1" applyAlignment="1" applyProtection="1">
      <alignment horizontal="center" vertical="center" wrapText="1"/>
    </xf>
    <xf numFmtId="1" fontId="9" fillId="2" borderId="2" xfId="1" applyNumberFormat="1" applyFont="1" applyFill="1" applyBorder="1" applyAlignment="1" applyProtection="1">
      <alignment horizontal="center" vertical="center" wrapText="1"/>
    </xf>
    <xf numFmtId="0" fontId="10" fillId="0" borderId="0" xfId="0" applyFont="1" applyProtection="1"/>
    <xf numFmtId="0" fontId="4" fillId="0" borderId="0" xfId="0" applyFont="1" applyProtection="1"/>
    <xf numFmtId="165" fontId="2" fillId="0" borderId="3" xfId="1" applyNumberFormat="1" applyFont="1" applyFill="1" applyBorder="1" applyAlignment="1" applyProtection="1">
      <alignment horizontal="left" vertical="top"/>
    </xf>
    <xf numFmtId="164" fontId="2" fillId="0" borderId="3" xfId="1" applyNumberFormat="1" applyFont="1" applyFill="1" applyBorder="1" applyAlignment="1" applyProtection="1">
      <alignment horizontal="left" vertical="top"/>
    </xf>
    <xf numFmtId="20" fontId="2" fillId="0" borderId="3" xfId="1" applyNumberFormat="1" applyFont="1" applyFill="1" applyBorder="1" applyAlignment="1" applyProtection="1">
      <alignment horizontal="center" vertical="top"/>
    </xf>
    <xf numFmtId="169" fontId="2" fillId="0" borderId="3" xfId="1" applyNumberFormat="1" applyFont="1" applyFill="1" applyBorder="1" applyAlignment="1" applyProtection="1">
      <alignment horizontal="center" vertical="top"/>
    </xf>
    <xf numFmtId="165" fontId="2" fillId="0" borderId="3" xfId="1" applyNumberFormat="1" applyFont="1" applyFill="1" applyBorder="1" applyAlignment="1" applyProtection="1">
      <alignment horizontal="left" vertical="top" wrapText="1"/>
    </xf>
    <xf numFmtId="0" fontId="8" fillId="2" borderId="3" xfId="0" applyFont="1" applyFill="1" applyBorder="1" applyAlignment="1" applyProtection="1">
      <alignment vertical="top"/>
    </xf>
    <xf numFmtId="166" fontId="6" fillId="0" borderId="0" xfId="3" applyNumberFormat="1" applyFont="1" applyProtection="1"/>
    <xf numFmtId="168" fontId="7" fillId="0" borderId="0" xfId="3" applyNumberFormat="1" applyFont="1" applyFill="1" applyBorder="1" applyAlignment="1" applyProtection="1">
      <alignment vertical="top"/>
    </xf>
    <xf numFmtId="166" fontId="7" fillId="0" borderId="0" xfId="3" applyNumberFormat="1" applyFont="1" applyFill="1" applyBorder="1" applyAlignment="1" applyProtection="1">
      <alignment vertical="top"/>
    </xf>
    <xf numFmtId="0" fontId="11" fillId="0" borderId="0" xfId="0" applyFont="1" applyProtection="1"/>
    <xf numFmtId="0" fontId="6" fillId="0" borderId="0" xfId="0" applyFont="1" applyProtection="1"/>
    <xf numFmtId="20" fontId="16" fillId="0" borderId="3" xfId="0" applyNumberFormat="1" applyFont="1" applyFill="1" applyBorder="1" applyAlignment="1" applyProtection="1">
      <alignment horizontal="center" vertical="top"/>
    </xf>
    <xf numFmtId="164" fontId="16" fillId="0" borderId="3" xfId="1" applyNumberFormat="1" applyFont="1" applyFill="1" applyBorder="1" applyAlignment="1" applyProtection="1">
      <alignment horizontal="left" vertical="top"/>
    </xf>
    <xf numFmtId="20" fontId="16" fillId="0" borderId="3" xfId="1" applyNumberFormat="1" applyFont="1" applyFill="1" applyBorder="1" applyAlignment="1" applyProtection="1">
      <alignment horizontal="center" vertical="top"/>
    </xf>
    <xf numFmtId="20" fontId="2" fillId="0" borderId="3" xfId="0" applyNumberFormat="1" applyFont="1" applyFill="1" applyBorder="1" applyAlignment="1" applyProtection="1">
      <alignment horizontal="center" vertical="top"/>
    </xf>
    <xf numFmtId="20" fontId="20" fillId="0" borderId="3" xfId="1" applyNumberFormat="1" applyFont="1" applyFill="1" applyBorder="1" applyAlignment="1" applyProtection="1">
      <alignment horizontal="center" vertical="top"/>
    </xf>
    <xf numFmtId="165" fontId="20" fillId="0" borderId="3" xfId="1" applyNumberFormat="1" applyFont="1" applyFill="1" applyBorder="1" applyAlignment="1" applyProtection="1">
      <alignment horizontal="left" vertical="top" wrapText="1"/>
    </xf>
    <xf numFmtId="167" fontId="21" fillId="2" borderId="3" xfId="3" applyNumberFormat="1" applyFont="1" applyFill="1" applyBorder="1" applyAlignment="1" applyProtection="1">
      <alignment vertical="top"/>
    </xf>
    <xf numFmtId="168" fontId="21" fillId="2" borderId="3" xfId="3" applyNumberFormat="1" applyFont="1" applyFill="1" applyBorder="1" applyAlignment="1" applyProtection="1">
      <alignment vertical="top"/>
    </xf>
    <xf numFmtId="168" fontId="22" fillId="0" borderId="0" xfId="3" applyNumberFormat="1" applyFont="1" applyFill="1" applyBorder="1" applyAlignment="1" applyProtection="1">
      <alignment vertical="top"/>
    </xf>
    <xf numFmtId="166" fontId="22" fillId="0" borderId="0" xfId="3" applyNumberFormat="1" applyFont="1" applyFill="1" applyBorder="1" applyAlignment="1" applyProtection="1">
      <alignment vertical="top"/>
    </xf>
    <xf numFmtId="0" fontId="14" fillId="0" borderId="3" xfId="0" applyFont="1" applyFill="1" applyBorder="1" applyAlignment="1" applyProtection="1">
      <alignment vertical="top"/>
    </xf>
    <xf numFmtId="0" fontId="2" fillId="0" borderId="3" xfId="0" applyFont="1" applyFill="1" applyBorder="1" applyAlignment="1" applyProtection="1">
      <alignment vertical="top" wrapText="1"/>
    </xf>
    <xf numFmtId="167" fontId="8" fillId="2" borderId="3" xfId="3" applyNumberFormat="1" applyFont="1" applyFill="1" applyBorder="1" applyAlignment="1" applyProtection="1">
      <alignment vertical="top"/>
    </xf>
    <xf numFmtId="168" fontId="8" fillId="2" borderId="3" xfId="3" applyNumberFormat="1" applyFont="1" applyFill="1" applyBorder="1" applyAlignment="1" applyProtection="1">
      <alignment vertical="top"/>
    </xf>
    <xf numFmtId="166" fontId="6" fillId="0" borderId="9" xfId="3" applyNumberFormat="1" applyFont="1" applyFill="1" applyBorder="1" applyAlignment="1" applyProtection="1">
      <alignment horizontal="center" vertical="top"/>
    </xf>
    <xf numFmtId="164" fontId="20" fillId="0" borderId="3" xfId="1" applyNumberFormat="1" applyFont="1" applyFill="1" applyBorder="1" applyAlignment="1" applyProtection="1">
      <alignment horizontal="left" vertical="top"/>
    </xf>
    <xf numFmtId="166" fontId="19" fillId="0" borderId="9" xfId="3" applyNumberFormat="1" applyFont="1" applyFill="1" applyBorder="1" applyAlignment="1" applyProtection="1">
      <alignment horizontal="center" vertical="top"/>
    </xf>
    <xf numFmtId="0" fontId="2" fillId="0" borderId="3" xfId="0" applyFont="1" applyFill="1" applyBorder="1" applyAlignment="1" applyProtection="1">
      <alignment vertical="top"/>
    </xf>
    <xf numFmtId="165" fontId="16" fillId="0" borderId="3" xfId="1" applyNumberFormat="1" applyFont="1" applyFill="1" applyBorder="1" applyAlignment="1" applyProtection="1">
      <alignment horizontal="left" vertical="top"/>
    </xf>
    <xf numFmtId="165" fontId="16" fillId="0" borderId="3" xfId="1" applyNumberFormat="1" applyFont="1" applyFill="1" applyBorder="1" applyAlignment="1" applyProtection="1">
      <alignment horizontal="left" vertical="top" wrapText="1"/>
    </xf>
    <xf numFmtId="0" fontId="0" fillId="0" borderId="0" xfId="0" applyProtection="1"/>
    <xf numFmtId="0" fontId="7" fillId="0" borderId="0" xfId="0" applyFont="1" applyAlignment="1" applyProtection="1">
      <alignment horizontal="left" vertical="top"/>
    </xf>
    <xf numFmtId="0" fontId="13" fillId="0" borderId="0" xfId="0" applyFont="1" applyAlignment="1" applyProtection="1">
      <alignment vertical="top"/>
    </xf>
    <xf numFmtId="0" fontId="7" fillId="0" borderId="0" xfId="0" applyFont="1" applyAlignment="1" applyProtection="1">
      <alignment vertical="top"/>
    </xf>
    <xf numFmtId="0" fontId="7" fillId="0" borderId="0" xfId="0" applyFont="1" applyAlignment="1" applyProtection="1">
      <alignment vertical="top" wrapText="1"/>
    </xf>
    <xf numFmtId="2" fontId="7" fillId="0" borderId="0" xfId="0" applyNumberFormat="1" applyFont="1" applyAlignment="1" applyProtection="1">
      <alignment horizontal="center" vertical="top"/>
    </xf>
    <xf numFmtId="1" fontId="7" fillId="0" borderId="0" xfId="0" applyNumberFormat="1" applyFont="1" applyAlignment="1" applyProtection="1">
      <alignment horizontal="center" vertical="top"/>
    </xf>
    <xf numFmtId="166" fontId="7" fillId="0" borderId="0" xfId="0" applyNumberFormat="1" applyFont="1" applyAlignment="1" applyProtection="1">
      <alignment vertical="top"/>
    </xf>
    <xf numFmtId="1" fontId="5" fillId="2" borderId="2" xfId="1" applyNumberFormat="1" applyFont="1" applyFill="1" applyBorder="1" applyAlignment="1">
      <alignment horizontal="left" vertical="center" wrapText="1"/>
    </xf>
    <xf numFmtId="0" fontId="25" fillId="0" borderId="0" xfId="0" applyFont="1" applyProtection="1"/>
    <xf numFmtId="1" fontId="24" fillId="7" borderId="0" xfId="0" applyNumberFormat="1" applyFont="1" applyFill="1" applyBorder="1" applyAlignment="1" applyProtection="1">
      <alignment horizontal="center" vertical="center" wrapText="1"/>
    </xf>
    <xf numFmtId="166" fontId="2" fillId="0" borderId="0" xfId="0" applyNumberFormat="1" applyFont="1" applyFill="1" applyAlignment="1" applyProtection="1">
      <alignment vertical="top" wrapText="1"/>
    </xf>
    <xf numFmtId="166" fontId="19" fillId="0" borderId="0" xfId="3" applyNumberFormat="1" applyFont="1" applyFill="1" applyBorder="1" applyAlignment="1" applyProtection="1">
      <alignment horizontal="center" vertical="top"/>
    </xf>
    <xf numFmtId="166" fontId="6" fillId="0" borderId="0" xfId="3" applyNumberFormat="1" applyFont="1" applyFill="1" applyBorder="1" applyAlignment="1" applyProtection="1">
      <alignment horizontal="center" vertical="top"/>
    </xf>
    <xf numFmtId="0" fontId="5" fillId="2" borderId="4" xfId="0" applyFont="1" applyFill="1" applyBorder="1" applyAlignment="1" applyProtection="1">
      <alignment horizontal="left" vertical="top"/>
    </xf>
    <xf numFmtId="0" fontId="12" fillId="2" borderId="4" xfId="0" applyFont="1" applyFill="1" applyBorder="1" applyAlignment="1" applyProtection="1">
      <alignment vertical="top"/>
    </xf>
    <xf numFmtId="0" fontId="5" fillId="2" borderId="4" xfId="0" applyFont="1" applyFill="1" applyBorder="1" applyAlignment="1" applyProtection="1">
      <alignment vertical="top"/>
    </xf>
    <xf numFmtId="0" fontId="5" fillId="2" borderId="4" xfId="0" applyFont="1" applyFill="1" applyBorder="1" applyAlignment="1" applyProtection="1">
      <alignment vertical="top" wrapText="1"/>
    </xf>
    <xf numFmtId="166" fontId="5" fillId="2" borderId="4" xfId="0" applyNumberFormat="1" applyFont="1" applyFill="1" applyBorder="1" applyAlignment="1" applyProtection="1">
      <alignment vertical="top" wrapText="1"/>
    </xf>
    <xf numFmtId="1" fontId="5" fillId="2" borderId="4" xfId="0" applyNumberFormat="1" applyFont="1" applyFill="1" applyBorder="1" applyAlignment="1" applyProtection="1">
      <alignment horizontal="center" vertical="top" wrapText="1"/>
    </xf>
    <xf numFmtId="168" fontId="5" fillId="2" borderId="4" xfId="0" applyNumberFormat="1" applyFont="1" applyFill="1" applyBorder="1" applyAlignment="1" applyProtection="1">
      <alignment vertical="top" wrapText="1"/>
    </xf>
    <xf numFmtId="166" fontId="5" fillId="2" borderId="5" xfId="0" applyNumberFormat="1" applyFont="1" applyFill="1" applyBorder="1" applyAlignment="1" applyProtection="1"/>
    <xf numFmtId="166" fontId="6" fillId="0" borderId="9" xfId="0" applyNumberFormat="1" applyFont="1" applyFill="1" applyBorder="1" applyAlignment="1" applyProtection="1">
      <alignment horizontal="center" vertical="top"/>
    </xf>
    <xf numFmtId="166" fontId="6" fillId="0" borderId="10" xfId="0" applyNumberFormat="1" applyFont="1" applyFill="1" applyBorder="1" applyAlignment="1" applyProtection="1">
      <alignment horizontal="center" vertical="top"/>
    </xf>
    <xf numFmtId="167" fontId="8" fillId="2" borderId="9" xfId="0" applyNumberFormat="1" applyFont="1" applyFill="1" applyBorder="1" applyAlignment="1" applyProtection="1">
      <alignment vertical="top"/>
    </xf>
    <xf numFmtId="1" fontId="7" fillId="0" borderId="0" xfId="0" applyNumberFormat="1" applyFont="1" applyFill="1" applyAlignment="1" applyProtection="1">
      <alignment horizontal="center" vertical="top"/>
    </xf>
    <xf numFmtId="1" fontId="7" fillId="0" borderId="0" xfId="0" applyNumberFormat="1" applyFont="1" applyFill="1" applyAlignment="1" applyProtection="1">
      <alignment horizontal="center" vertical="top"/>
      <protection locked="0"/>
    </xf>
    <xf numFmtId="168" fontId="8" fillId="2" borderId="11" xfId="0" applyNumberFormat="1" applyFont="1" applyFill="1" applyBorder="1" applyAlignment="1" applyProtection="1">
      <alignment vertical="top"/>
    </xf>
    <xf numFmtId="168" fontId="7" fillId="0" borderId="0" xfId="0" applyNumberFormat="1" applyFont="1" applyFill="1" applyAlignment="1" applyProtection="1">
      <alignment vertical="top"/>
    </xf>
    <xf numFmtId="168" fontId="8" fillId="2" borderId="3" xfId="0" applyNumberFormat="1" applyFont="1" applyFill="1" applyBorder="1" applyAlignment="1" applyProtection="1">
      <alignment vertical="top"/>
    </xf>
    <xf numFmtId="0" fontId="20" fillId="0" borderId="3" xfId="0" applyFont="1" applyFill="1" applyBorder="1" applyAlignment="1" applyProtection="1">
      <alignment vertical="top" wrapText="1"/>
    </xf>
    <xf numFmtId="15" fontId="7" fillId="0" borderId="0" xfId="0" applyNumberFormat="1" applyFont="1" applyAlignment="1" applyProtection="1">
      <alignment horizontal="left" vertical="top"/>
    </xf>
    <xf numFmtId="20" fontId="7" fillId="0" borderId="0" xfId="0" applyNumberFormat="1" applyFont="1" applyAlignment="1" applyProtection="1">
      <alignment horizontal="left" vertical="top"/>
    </xf>
    <xf numFmtId="14" fontId="7" fillId="0" borderId="0" xfId="0" applyNumberFormat="1" applyFont="1" applyAlignment="1" applyProtection="1">
      <alignment horizontal="left" vertical="top"/>
    </xf>
    <xf numFmtId="165" fontId="2" fillId="0" borderId="3" xfId="1" applyNumberFormat="1" applyFont="1" applyFill="1" applyBorder="1" applyAlignment="1" applyProtection="1">
      <alignment horizontal="center" vertical="top"/>
    </xf>
    <xf numFmtId="165" fontId="2" fillId="0" borderId="3" xfId="1" applyNumberFormat="1" applyFont="1" applyFill="1" applyBorder="1" applyAlignment="1" applyProtection="1">
      <alignment horizontal="center" vertical="top"/>
      <protection hidden="1"/>
    </xf>
    <xf numFmtId="0" fontId="2" fillId="0" borderId="0" xfId="0" applyFont="1" applyAlignment="1" applyProtection="1">
      <alignment vertical="top"/>
    </xf>
    <xf numFmtId="166" fontId="6" fillId="0" borderId="0" xfId="3" applyNumberFormat="1" applyFont="1" applyAlignment="1" applyProtection="1">
      <alignment vertical="top"/>
    </xf>
    <xf numFmtId="166" fontId="6" fillId="0" borderId="0" xfId="3" applyNumberFormat="1" applyFont="1" applyBorder="1" applyAlignment="1" applyProtection="1">
      <alignment vertical="top"/>
    </xf>
    <xf numFmtId="166" fontId="6" fillId="0" borderId="9" xfId="3" applyNumberFormat="1" applyFont="1" applyBorder="1" applyAlignment="1" applyProtection="1">
      <alignment vertical="top"/>
    </xf>
    <xf numFmtId="0" fontId="2" fillId="0" borderId="3" xfId="0" applyFont="1" applyFill="1" applyBorder="1" applyAlignment="1" applyProtection="1">
      <alignment horizontal="center" vertical="top"/>
    </xf>
    <xf numFmtId="165" fontId="13" fillId="0" borderId="3" xfId="1" applyNumberFormat="1" applyFont="1" applyFill="1" applyBorder="1" applyAlignment="1" applyProtection="1">
      <alignment horizontal="left" vertical="top"/>
      <protection hidden="1"/>
    </xf>
    <xf numFmtId="164" fontId="13" fillId="0" borderId="3" xfId="1" applyNumberFormat="1" applyFont="1" applyFill="1" applyBorder="1" applyAlignment="1" applyProtection="1">
      <alignment horizontal="left" vertical="top"/>
      <protection hidden="1"/>
    </xf>
    <xf numFmtId="20" fontId="13" fillId="0" borderId="3" xfId="1" applyNumberFormat="1" applyFont="1" applyFill="1" applyBorder="1" applyAlignment="1" applyProtection="1">
      <alignment horizontal="center" vertical="top"/>
      <protection hidden="1"/>
    </xf>
    <xf numFmtId="165" fontId="13" fillId="0" borderId="3" xfId="1" applyNumberFormat="1" applyFont="1" applyFill="1" applyBorder="1" applyAlignment="1" applyProtection="1">
      <alignment horizontal="left" vertical="top" wrapText="1"/>
      <protection hidden="1"/>
    </xf>
    <xf numFmtId="166" fontId="11" fillId="0" borderId="0" xfId="3" applyNumberFormat="1" applyFont="1" applyAlignment="1" applyProtection="1">
      <alignment vertical="top"/>
    </xf>
    <xf numFmtId="165" fontId="13" fillId="0" borderId="3" xfId="1" applyNumberFormat="1" applyFont="1" applyFill="1" applyBorder="1" applyAlignment="1" applyProtection="1">
      <alignment horizontal="left" vertical="top" wrapText="1"/>
    </xf>
    <xf numFmtId="165" fontId="7" fillId="0" borderId="3" xfId="1" applyNumberFormat="1" applyFont="1" applyFill="1" applyBorder="1" applyAlignment="1" applyProtection="1">
      <alignment horizontal="left" vertical="top" wrapText="1"/>
    </xf>
    <xf numFmtId="166" fontId="5" fillId="2" borderId="2" xfId="1" applyNumberFormat="1" applyFont="1" applyFill="1" applyBorder="1" applyAlignment="1" applyProtection="1">
      <alignment horizontal="center" vertical="center" wrapText="1"/>
    </xf>
    <xf numFmtId="164" fontId="13" fillId="0" borderId="3" xfId="1" applyNumberFormat="1" applyFont="1" applyFill="1" applyBorder="1" applyAlignment="1" applyProtection="1">
      <alignment horizontal="left" vertical="top"/>
    </xf>
    <xf numFmtId="20" fontId="13" fillId="0" borderId="3" xfId="1" applyNumberFormat="1" applyFont="1" applyFill="1" applyBorder="1" applyAlignment="1" applyProtection="1">
      <alignment horizontal="center" vertical="top"/>
    </xf>
    <xf numFmtId="165" fontId="13" fillId="0" borderId="3" xfId="1" applyNumberFormat="1" applyFont="1" applyFill="1" applyBorder="1" applyAlignment="1" applyProtection="1">
      <alignment horizontal="left" vertical="top"/>
    </xf>
    <xf numFmtId="165" fontId="7" fillId="0" borderId="3" xfId="1" applyNumberFormat="1" applyFont="1" applyFill="1" applyBorder="1" applyAlignment="1" applyProtection="1">
      <alignment horizontal="left" vertical="top"/>
      <protection hidden="1"/>
    </xf>
    <xf numFmtId="0" fontId="24" fillId="5" borderId="6" xfId="0" applyFont="1" applyFill="1" applyBorder="1" applyAlignment="1" applyProtection="1">
      <alignment horizontal="center" vertical="center" wrapText="1"/>
    </xf>
    <xf numFmtId="0" fontId="24" fillId="5" borderId="7" xfId="0" applyFont="1" applyFill="1" applyBorder="1" applyAlignment="1" applyProtection="1">
      <alignment horizontal="center" vertical="center" wrapText="1"/>
    </xf>
    <xf numFmtId="0" fontId="24" fillId="5" borderId="8" xfId="0" applyFont="1" applyFill="1" applyBorder="1" applyAlignment="1" applyProtection="1">
      <alignment horizontal="center" vertical="center" wrapText="1"/>
    </xf>
    <xf numFmtId="1" fontId="24" fillId="6" borderId="6" xfId="0" applyNumberFormat="1" applyFont="1" applyFill="1" applyBorder="1" applyAlignment="1" applyProtection="1">
      <alignment horizontal="center" vertical="center" wrapText="1"/>
    </xf>
    <xf numFmtId="1" fontId="24" fillId="6" borderId="7" xfId="0" applyNumberFormat="1" applyFont="1" applyFill="1" applyBorder="1" applyAlignment="1" applyProtection="1">
      <alignment horizontal="center" vertical="center" wrapText="1"/>
    </xf>
    <xf numFmtId="1" fontId="24" fillId="6" borderId="8" xfId="0" applyNumberFormat="1" applyFont="1" applyFill="1" applyBorder="1" applyAlignment="1" applyProtection="1">
      <alignment horizontal="center" vertical="center" wrapText="1"/>
    </xf>
    <xf numFmtId="0" fontId="24" fillId="4" borderId="6" xfId="0" applyFont="1" applyFill="1" applyBorder="1" applyAlignment="1" applyProtection="1">
      <alignment horizontal="center" vertical="center" wrapText="1"/>
    </xf>
    <xf numFmtId="0" fontId="24" fillId="4" borderId="7" xfId="0" applyFont="1" applyFill="1" applyBorder="1" applyAlignment="1" applyProtection="1">
      <alignment horizontal="center" vertical="center" wrapText="1"/>
    </xf>
    <xf numFmtId="0" fontId="24" fillId="4" borderId="8" xfId="0" applyFont="1" applyFill="1" applyBorder="1" applyAlignment="1" applyProtection="1">
      <alignment horizontal="center" vertical="center" wrapText="1"/>
    </xf>
  </cellXfs>
  <cellStyles count="4">
    <cellStyle name="Currency" xfId="3" builtinId="4"/>
    <cellStyle name="Normal" xfId="0" builtinId="0"/>
    <cellStyle name="Normal 3" xfId="2"/>
    <cellStyle name="Normal_Schedule - Staff Tickets - Example" xfId="1"/>
  </cellStyles>
  <dxfs count="70">
    <dxf>
      <font>
        <b/>
        <i val="0"/>
        <strike val="0"/>
        <condense val="0"/>
        <extend val="0"/>
        <outline val="0"/>
        <shadow val="0"/>
        <u val="none"/>
        <vertAlign val="baseline"/>
        <sz val="8"/>
        <color theme="0"/>
        <name val="Arial"/>
        <scheme val="none"/>
      </font>
      <numFmt numFmtId="166" formatCode="_([$€-2]\ * #,##0.00_);_([$€-2]\ * \(#,##0.00\);_([$€-2]\ * &quot;-&quot;??_);_(@_)"/>
      <fill>
        <patternFill patternType="solid">
          <fgColor indexed="64"/>
          <bgColor theme="3"/>
        </patternFill>
      </fill>
      <alignment horizontal="general" vertical="bottom" textRotation="0" wrapText="0" indent="0" justifyLastLine="0" shrinkToFit="0" readingOrder="0"/>
      <border diagonalUp="0" diagonalDown="0" outline="0">
        <left/>
        <right/>
        <top style="thin">
          <color indexed="64"/>
        </top>
        <bottom/>
      </border>
      <protection locked="1" hidden="0"/>
    </dxf>
    <dxf>
      <protection locked="1"/>
    </dxf>
    <dxf>
      <font>
        <b/>
        <i val="0"/>
        <strike val="0"/>
        <condense val="0"/>
        <extend val="0"/>
        <outline val="0"/>
        <shadow val="0"/>
        <u val="none"/>
        <vertAlign val="baseline"/>
        <sz val="8"/>
        <color theme="0"/>
        <name val="Arial"/>
        <scheme val="none"/>
      </font>
      <fill>
        <patternFill patternType="solid">
          <fgColor indexed="64"/>
          <bgColor theme="3"/>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theme="3"/>
        <name val="Arial"/>
        <scheme val="none"/>
      </font>
      <numFmt numFmtId="168" formatCode="&quot;€&quot;#,##0.00"/>
      <fill>
        <patternFill patternType="solid">
          <fgColor indexed="64"/>
          <bgColor theme="3"/>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dxf>
    <dxf>
      <font>
        <b/>
        <i val="0"/>
        <strike val="0"/>
        <condense val="0"/>
        <extend val="0"/>
        <outline val="0"/>
        <shadow val="0"/>
        <u val="none"/>
        <vertAlign val="baseline"/>
        <sz val="8"/>
        <color theme="0"/>
        <name val="Arial"/>
        <scheme val="none"/>
      </font>
      <numFmt numFmtId="168" formatCode="&quot;€&quot;#,##0.00"/>
      <fill>
        <patternFill patternType="solid">
          <fgColor indexed="64"/>
          <bgColor theme="3"/>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theme="1"/>
        <name val="Arial"/>
        <scheme val="none"/>
      </font>
      <numFmt numFmtId="168" formatCode="&quot;€&quot;#,##0.00"/>
      <fill>
        <patternFill patternType="none">
          <fgColor indexed="64"/>
          <bgColor indexed="65"/>
        </patternFill>
      </fill>
      <alignment horizontal="general" vertical="top" textRotation="0" wrapText="0" indent="0" justifyLastLine="0" shrinkToFit="0" readingOrder="0"/>
      <protection locked="1" hidden="0"/>
    </dxf>
    <dxf>
      <font>
        <b/>
        <i val="0"/>
        <strike val="0"/>
        <condense val="0"/>
        <extend val="0"/>
        <outline val="0"/>
        <shadow val="0"/>
        <u val="none"/>
        <vertAlign val="baseline"/>
        <sz val="8"/>
        <color theme="0"/>
        <name val="Arial"/>
        <scheme val="none"/>
      </font>
      <numFmt numFmtId="168" formatCode="&quot;€&quot;#,##0.00"/>
      <fill>
        <patternFill patternType="solid">
          <fgColor indexed="64"/>
          <bgColor theme="3"/>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theme="1"/>
        <name val="Arial"/>
        <scheme val="none"/>
      </font>
      <numFmt numFmtId="168" formatCode="&quot;€&quot;#,##0.00"/>
      <fill>
        <patternFill patternType="none">
          <fgColor indexed="64"/>
          <bgColor indexed="65"/>
        </patternFill>
      </fill>
      <alignment horizontal="general" vertical="top" textRotation="0" wrapText="0" indent="0" justifyLastLine="0" shrinkToFit="0" readingOrder="0"/>
      <protection locked="1" hidden="0"/>
    </dxf>
    <dxf>
      <font>
        <b/>
        <i val="0"/>
        <strike val="0"/>
        <condense val="0"/>
        <extend val="0"/>
        <outline val="0"/>
        <shadow val="0"/>
        <u val="none"/>
        <vertAlign val="baseline"/>
        <sz val="8"/>
        <color theme="0"/>
        <name val="Arial"/>
        <scheme val="none"/>
      </font>
      <numFmt numFmtId="168" formatCode="&quot;€&quot;#,##0.00"/>
      <fill>
        <patternFill patternType="solid">
          <fgColor indexed="64"/>
          <bgColor theme="3"/>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theme="1"/>
        <name val="Arial"/>
        <scheme val="none"/>
      </font>
      <numFmt numFmtId="168" formatCode="&quot;€&quot;#,##0.00"/>
      <fill>
        <patternFill patternType="none">
          <fgColor indexed="64"/>
          <bgColor indexed="65"/>
        </patternFill>
      </fill>
      <alignment horizontal="general" vertical="top" textRotation="0" wrapText="0" indent="0" justifyLastLine="0" shrinkToFit="0" readingOrder="0"/>
      <protection locked="1" hidden="0"/>
    </dxf>
    <dxf>
      <font>
        <b/>
        <i val="0"/>
        <strike val="0"/>
        <condense val="0"/>
        <extend val="0"/>
        <outline val="0"/>
        <shadow val="0"/>
        <u val="none"/>
        <vertAlign val="baseline"/>
        <sz val="8"/>
        <color theme="0"/>
        <name val="Arial"/>
        <scheme val="none"/>
      </font>
      <numFmt numFmtId="168" formatCode="&quot;€&quot;#,##0.00"/>
      <fill>
        <patternFill patternType="solid">
          <fgColor indexed="64"/>
          <bgColor theme="3"/>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theme="1"/>
        <name val="Arial"/>
        <scheme val="none"/>
      </font>
      <numFmt numFmtId="168" formatCode="&quot;€&quot;#,##0.00"/>
      <fill>
        <patternFill patternType="none">
          <fgColor indexed="64"/>
          <bgColor indexed="65"/>
        </patternFill>
      </fill>
      <alignment horizontal="general" vertical="top" textRotation="0" wrapText="0" indent="0" justifyLastLine="0" shrinkToFit="0" readingOrder="0"/>
      <protection locked="1"/>
    </dxf>
    <dxf>
      <font>
        <b/>
        <i val="0"/>
        <strike val="0"/>
        <condense val="0"/>
        <extend val="0"/>
        <outline val="0"/>
        <shadow val="0"/>
        <u val="none"/>
        <vertAlign val="baseline"/>
        <sz val="8"/>
        <color theme="0"/>
        <name val="Arial"/>
        <scheme val="none"/>
      </font>
      <numFmt numFmtId="168" formatCode="&quot;€&quot;#,##0.00"/>
      <fill>
        <patternFill patternType="solid">
          <fgColor indexed="64"/>
          <bgColor theme="3"/>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theme="1"/>
        <name val="Arial"/>
        <scheme val="none"/>
      </font>
      <numFmt numFmtId="168" formatCode="&quot;€&quot;#,##0.00"/>
      <fill>
        <patternFill patternType="none">
          <fgColor indexed="64"/>
          <bgColor indexed="65"/>
        </patternFill>
      </fill>
      <alignment horizontal="general" vertical="top" textRotation="0" wrapText="0" indent="0" justifyLastLine="0" shrinkToFit="0" readingOrder="0"/>
      <protection locked="1"/>
    </dxf>
    <dxf>
      <font>
        <b/>
        <i val="0"/>
        <strike val="0"/>
        <condense val="0"/>
        <extend val="0"/>
        <outline val="0"/>
        <shadow val="0"/>
        <u val="none"/>
        <vertAlign val="baseline"/>
        <sz val="8"/>
        <color theme="0"/>
        <name val="Arial"/>
        <scheme val="none"/>
      </font>
      <fill>
        <patternFill patternType="solid">
          <fgColor indexed="64"/>
          <bgColor theme="3"/>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theme="3"/>
        <name val="Arial"/>
        <scheme val="none"/>
      </font>
      <numFmt numFmtId="168" formatCode="&quot;€&quot;#,##0.00"/>
      <fill>
        <patternFill patternType="solid">
          <fgColor indexed="64"/>
          <bgColor theme="3"/>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1"/>
    </dxf>
    <dxf>
      <font>
        <b/>
        <i val="0"/>
        <strike val="0"/>
        <condense val="0"/>
        <extend val="0"/>
        <outline val="0"/>
        <shadow val="0"/>
        <u val="none"/>
        <vertAlign val="baseline"/>
        <sz val="8"/>
        <color theme="0"/>
        <name val="Arial"/>
        <scheme val="none"/>
      </font>
      <numFmt numFmtId="1" formatCode="0"/>
      <fill>
        <patternFill patternType="solid">
          <fgColor indexed="64"/>
          <bgColor theme="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center" vertical="top" textRotation="0" wrapText="0" indent="0" justifyLastLine="0" shrinkToFit="0" readingOrder="0"/>
      <protection locked="0" hidden="0"/>
    </dxf>
    <dxf>
      <font>
        <b/>
        <i val="0"/>
        <strike val="0"/>
        <condense val="0"/>
        <extend val="0"/>
        <outline val="0"/>
        <shadow val="0"/>
        <u val="none"/>
        <vertAlign val="baseline"/>
        <sz val="8"/>
        <color theme="0"/>
        <name val="Arial"/>
        <scheme val="none"/>
      </font>
      <numFmt numFmtId="1" formatCode="0"/>
      <fill>
        <patternFill patternType="solid">
          <fgColor indexed="64"/>
          <bgColor theme="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8"/>
        <name val="Arial"/>
        <scheme val="none"/>
      </font>
      <numFmt numFmtId="1" formatCode="0"/>
      <fill>
        <patternFill patternType="none">
          <fgColor indexed="64"/>
          <bgColor indexed="65"/>
        </patternFill>
      </fill>
      <alignment horizontal="center" vertical="top" textRotation="0" wrapText="0" indent="0" justifyLastLine="0" shrinkToFit="0" readingOrder="0"/>
      <protection locked="0" hidden="0"/>
    </dxf>
    <dxf>
      <font>
        <b/>
        <i val="0"/>
        <strike val="0"/>
        <condense val="0"/>
        <extend val="0"/>
        <outline val="0"/>
        <shadow val="0"/>
        <u val="none"/>
        <vertAlign val="baseline"/>
        <sz val="8"/>
        <color theme="0"/>
        <name val="Arial"/>
        <scheme val="none"/>
      </font>
      <numFmt numFmtId="1" formatCode="0"/>
      <fill>
        <patternFill patternType="solid">
          <fgColor indexed="64"/>
          <bgColor theme="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8"/>
        <name val="Arial"/>
        <scheme val="none"/>
      </font>
      <numFmt numFmtId="1" formatCode="0"/>
      <fill>
        <patternFill patternType="none">
          <fgColor indexed="64"/>
          <bgColor indexed="65"/>
        </patternFill>
      </fill>
      <alignment horizontal="center" vertical="top" textRotation="0" wrapText="0" indent="0" justifyLastLine="0" shrinkToFit="0" readingOrder="0"/>
      <protection locked="0" hidden="0"/>
    </dxf>
    <dxf>
      <font>
        <b/>
        <i val="0"/>
        <strike val="0"/>
        <condense val="0"/>
        <extend val="0"/>
        <outline val="0"/>
        <shadow val="0"/>
        <u val="none"/>
        <vertAlign val="baseline"/>
        <sz val="8"/>
        <color theme="0"/>
        <name val="Arial"/>
        <scheme val="none"/>
      </font>
      <numFmt numFmtId="1" formatCode="0"/>
      <fill>
        <patternFill patternType="solid">
          <fgColor indexed="64"/>
          <bgColor theme="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8"/>
        <name val="Arial"/>
        <scheme val="none"/>
      </font>
      <numFmt numFmtId="1" formatCode="0"/>
      <fill>
        <patternFill patternType="none">
          <fgColor indexed="64"/>
          <bgColor indexed="65"/>
        </patternFill>
      </fill>
      <alignment horizontal="center" vertical="top" textRotation="0" wrapText="0" indent="0" justifyLastLine="0" shrinkToFit="0" readingOrder="0"/>
      <protection locked="0" hidden="0"/>
    </dxf>
    <dxf>
      <font>
        <b/>
        <i val="0"/>
        <strike val="0"/>
        <condense val="0"/>
        <extend val="0"/>
        <outline val="0"/>
        <shadow val="0"/>
        <u val="none"/>
        <vertAlign val="baseline"/>
        <sz val="8"/>
        <color theme="0"/>
        <name val="Arial"/>
        <scheme val="none"/>
      </font>
      <numFmt numFmtId="1" formatCode="0"/>
      <fill>
        <patternFill patternType="solid">
          <fgColor indexed="64"/>
          <bgColor theme="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8"/>
        <name val="Arial"/>
        <scheme val="none"/>
      </font>
      <numFmt numFmtId="1" formatCode="0"/>
      <fill>
        <patternFill patternType="none">
          <fgColor indexed="64"/>
          <bgColor indexed="65"/>
        </patternFill>
      </fill>
      <alignment horizontal="center" vertical="top" textRotation="0" wrapText="0" indent="0" justifyLastLine="0" shrinkToFit="0" readingOrder="0"/>
      <protection locked="1"/>
    </dxf>
    <dxf>
      <font>
        <b/>
        <i val="0"/>
        <strike val="0"/>
        <condense val="0"/>
        <extend val="0"/>
        <outline val="0"/>
        <shadow val="0"/>
        <u val="none"/>
        <vertAlign val="baseline"/>
        <sz val="8"/>
        <color theme="0"/>
        <name val="Arial"/>
        <scheme val="none"/>
      </font>
      <numFmt numFmtId="1" formatCode="0"/>
      <fill>
        <patternFill patternType="solid">
          <fgColor indexed="64"/>
          <bgColor theme="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8"/>
        <name val="Arial"/>
        <scheme val="none"/>
      </font>
      <numFmt numFmtId="1" formatCode="0"/>
      <fill>
        <patternFill patternType="none">
          <fgColor indexed="64"/>
          <bgColor indexed="65"/>
        </patternFill>
      </fill>
      <alignment horizontal="center" vertical="top" textRotation="0" wrapText="0" indent="0" justifyLastLine="0" shrinkToFit="0" readingOrder="0"/>
      <protection locked="1"/>
    </dxf>
    <dxf>
      <font>
        <b/>
        <i val="0"/>
        <strike val="0"/>
        <condense val="0"/>
        <extend val="0"/>
        <outline val="0"/>
        <shadow val="0"/>
        <u val="none"/>
        <vertAlign val="baseline"/>
        <sz val="8"/>
        <color theme="0"/>
        <name val="Arial"/>
        <scheme val="none"/>
      </font>
      <fill>
        <patternFill patternType="solid">
          <fgColor indexed="64"/>
          <bgColor theme="3"/>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theme="3"/>
        <name val="Arial"/>
        <scheme val="none"/>
      </font>
      <numFmt numFmtId="167" formatCode="_-[$R$-416]\ * #,##0.00_-;\-[$R$-416]\ * #,##0.00_-;_-[$R$-416]\ * &quot;-&quot;??_-;_-@_-"/>
      <fill>
        <patternFill patternType="solid">
          <fgColor indexed="64"/>
          <bgColor theme="3"/>
        </patternFill>
      </fill>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1"/>
    </dxf>
    <dxf>
      <font>
        <b/>
        <i val="0"/>
        <strike val="0"/>
        <condense val="0"/>
        <extend val="0"/>
        <outline val="0"/>
        <shadow val="0"/>
        <u val="none"/>
        <vertAlign val="baseline"/>
        <sz val="8"/>
        <color theme="0"/>
        <name val="Arial"/>
        <scheme val="none"/>
      </font>
      <numFmt numFmtId="166" formatCode="_([$€-2]\ * #,##0.00_);_([$€-2]\ * \(#,##0.00\);_([$€-2]\ * &quot;-&quot;??_);_(@_)"/>
      <fill>
        <patternFill patternType="solid">
          <fgColor indexed="64"/>
          <bgColor theme="3"/>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theme="1"/>
        <name val="Calibri"/>
        <scheme val="minor"/>
      </font>
      <numFmt numFmtId="166" formatCode="_([$€-2]\ * #,##0.00_);_([$€-2]\ * \(#,##0.00\);_([$€-2]\ * &quot;-&quot;??_);_(@_)"/>
      <fill>
        <patternFill patternType="none">
          <fgColor indexed="64"/>
          <bgColor indexed="65"/>
        </patternFill>
      </fill>
      <alignment horizontal="center" vertical="top" textRotation="0" wrapText="0" indent="0" justifyLastLine="0" shrinkToFit="0" readingOrder="0"/>
      <border diagonalUp="0" diagonalDown="0" outline="0">
        <left/>
        <right/>
        <top style="thin">
          <color indexed="64"/>
        </top>
        <bottom style="thin">
          <color indexed="64"/>
        </bottom>
      </border>
      <protection locked="1"/>
    </dxf>
    <dxf>
      <font>
        <b/>
        <i val="0"/>
        <strike val="0"/>
        <condense val="0"/>
        <extend val="0"/>
        <outline val="0"/>
        <shadow val="0"/>
        <u val="none"/>
        <vertAlign val="baseline"/>
        <sz val="8"/>
        <color theme="0"/>
        <name val="Arial"/>
        <scheme val="none"/>
      </font>
      <numFmt numFmtId="166" formatCode="_([$€-2]\ * #,##0.00_);_([$€-2]\ * \(#,##0.00\);_([$€-2]\ * &quot;-&quot;??_);_(@_)"/>
      <fill>
        <patternFill patternType="solid">
          <fgColor indexed="64"/>
          <bgColor theme="3"/>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theme="1"/>
        <name val="Calibri"/>
        <scheme val="minor"/>
      </font>
      <numFmt numFmtId="166" formatCode="_([$€-2]\ * #,##0.00_);_([$€-2]\ * \(#,##0.00\);_([$€-2]\ * &quot;-&quot;??_);_(@_)"/>
      <fill>
        <patternFill patternType="none">
          <fgColor indexed="64"/>
          <bgColor indexed="65"/>
        </patternFill>
      </fill>
      <alignment horizontal="center" vertical="top" textRotation="0" wrapText="0" indent="0" justifyLastLine="0" shrinkToFit="0" readingOrder="0"/>
      <border diagonalUp="0" diagonalDown="0" outline="0">
        <left/>
        <right/>
        <top style="thin">
          <color indexed="64"/>
        </top>
        <bottom style="thin">
          <color indexed="64"/>
        </bottom>
      </border>
      <protection locked="1"/>
    </dxf>
    <dxf>
      <font>
        <b/>
        <i val="0"/>
        <strike val="0"/>
        <condense val="0"/>
        <extend val="0"/>
        <outline val="0"/>
        <shadow val="0"/>
        <u val="none"/>
        <vertAlign val="baseline"/>
        <sz val="8"/>
        <color theme="0"/>
        <name val="Arial"/>
        <scheme val="none"/>
      </font>
      <numFmt numFmtId="166" formatCode="_([$€-2]\ * #,##0.00_);_([$€-2]\ * \(#,##0.00\);_([$€-2]\ * &quot;-&quot;??_);_(@_)"/>
      <fill>
        <patternFill patternType="solid">
          <fgColor indexed="64"/>
          <bgColor theme="3"/>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8"/>
        <color theme="1"/>
        <name val="Calibri"/>
        <scheme val="minor"/>
      </font>
      <numFmt numFmtId="166" formatCode="_([$€-2]\ * #,##0.00_);_([$€-2]\ * \(#,##0.00\);_([$€-2]\ * &quot;-&quot;??_);_(@_)"/>
      <fill>
        <patternFill patternType="none">
          <fgColor indexed="64"/>
          <bgColor indexed="65"/>
        </patternFill>
      </fill>
      <alignment horizontal="center" vertical="top" textRotation="0" wrapText="0" indent="0" justifyLastLine="0" shrinkToFit="0" readingOrder="0"/>
      <border diagonalUp="0" diagonalDown="0" outline="0">
        <left/>
        <right/>
        <top style="thin">
          <color indexed="64"/>
        </top>
        <bottom style="thin">
          <color indexed="64"/>
        </bottom>
      </border>
      <protection locked="1"/>
    </dxf>
    <dxf>
      <font>
        <b/>
        <i val="0"/>
        <strike val="0"/>
        <condense val="0"/>
        <extend val="0"/>
        <outline val="0"/>
        <shadow val="0"/>
        <u val="none"/>
        <vertAlign val="baseline"/>
        <sz val="8"/>
        <color theme="0"/>
        <name val="Arial"/>
        <scheme val="none"/>
      </font>
      <numFmt numFmtId="166" formatCode="_([$€-2]\ * #,##0.00_);_([$€-2]\ * \(#,##0.00\);_([$€-2]\ * &quot;-&quot;??_);_(@_)"/>
      <fill>
        <patternFill patternType="solid">
          <fgColor indexed="64"/>
          <bgColor theme="3"/>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8"/>
        <color theme="1"/>
        <name val="Calibri"/>
        <scheme val="minor"/>
      </font>
      <numFmt numFmtId="166" formatCode="_([$€-2]\ * #,##0.00_);_([$€-2]\ * \(#,##0.00\);_([$€-2]\ * &quot;-&quot;??_);_(@_)"/>
      <fill>
        <patternFill patternType="none">
          <fgColor indexed="64"/>
          <bgColor indexed="65"/>
        </patternFill>
      </fill>
      <alignment horizontal="center" vertical="top" textRotation="0" wrapText="0" indent="0" justifyLastLine="0" shrinkToFit="0" readingOrder="0"/>
      <border diagonalUp="0" diagonalDown="0" outline="0">
        <left/>
        <right/>
        <top style="thin">
          <color indexed="64"/>
        </top>
        <bottom style="thin">
          <color indexed="64"/>
        </bottom>
      </border>
      <protection locked="1"/>
    </dxf>
    <dxf>
      <font>
        <b/>
        <i val="0"/>
        <strike val="0"/>
        <condense val="0"/>
        <extend val="0"/>
        <outline val="0"/>
        <shadow val="0"/>
        <u val="none"/>
        <vertAlign val="baseline"/>
        <sz val="8"/>
        <color theme="0"/>
        <name val="Arial"/>
        <scheme val="none"/>
      </font>
      <numFmt numFmtId="166" formatCode="_([$€-2]\ * #,##0.00_);_([$€-2]\ * \(#,##0.00\);_([$€-2]\ * &quot;-&quot;??_);_(@_)"/>
      <fill>
        <patternFill patternType="solid">
          <fgColor indexed="64"/>
          <bgColor theme="3"/>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8"/>
        <color theme="1"/>
        <name val="Calibri"/>
        <scheme val="minor"/>
      </font>
      <numFmt numFmtId="166" formatCode="_([$€-2]\ * #,##0.00_);_([$€-2]\ * \(#,##0.00\);_([$€-2]\ * &quot;-&quot;??_);_(@_)"/>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top style="thin">
          <color indexed="64"/>
        </top>
        <bottom style="thin">
          <color indexed="64"/>
        </bottom>
      </border>
      <protection locked="1"/>
    </dxf>
    <dxf>
      <font>
        <b/>
        <i val="0"/>
        <strike val="0"/>
        <condense val="0"/>
        <extend val="0"/>
        <outline val="0"/>
        <shadow val="0"/>
        <u val="none"/>
        <vertAlign val="baseline"/>
        <sz val="8"/>
        <color theme="0"/>
        <name val="Arial"/>
        <scheme val="none"/>
      </font>
      <fill>
        <patternFill patternType="solid">
          <fgColor indexed="64"/>
          <bgColor theme="3"/>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theme="3"/>
        <name val="Arial"/>
        <scheme val="none"/>
      </font>
      <fill>
        <patternFill patternType="none">
          <fgColor indexed="64"/>
          <bgColor theme="3"/>
        </patternFill>
      </fill>
      <alignment vertical="top" textRotation="0" indent="0" justifyLastLine="0" shrinkToFit="0" readingOrder="0"/>
      <border diagonalUp="0" diagonalDown="0" outline="0">
        <left style="thin">
          <color indexed="64"/>
        </left>
        <right/>
        <top style="thin">
          <color indexed="64"/>
        </top>
        <bottom style="thin">
          <color indexed="64"/>
        </bottom>
      </border>
      <protection locked="1"/>
    </dxf>
    <dxf>
      <font>
        <b/>
        <i val="0"/>
        <strike val="0"/>
        <condense val="0"/>
        <extend val="0"/>
        <outline val="0"/>
        <shadow val="0"/>
        <u val="none"/>
        <vertAlign val="baseline"/>
        <sz val="8"/>
        <color rgb="FFFF0000"/>
        <name val="Arial"/>
        <scheme val="none"/>
      </font>
      <fill>
        <patternFill patternType="solid">
          <fgColor indexed="64"/>
          <bgColor theme="3"/>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8"/>
        <color auto="1"/>
        <name val="Arial"/>
        <scheme val="none"/>
      </font>
      <fill>
        <patternFill patternType="none">
          <fgColor indexed="64"/>
          <bgColor indexed="65"/>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dxf>
    <dxf>
      <font>
        <b/>
        <i val="0"/>
        <strike val="0"/>
        <condense val="0"/>
        <extend val="0"/>
        <outline val="0"/>
        <shadow val="0"/>
        <u val="none"/>
        <vertAlign val="baseline"/>
        <sz val="8"/>
        <color rgb="FFFF0000"/>
        <name val="Arial"/>
        <scheme val="none"/>
      </font>
      <fill>
        <patternFill patternType="solid">
          <fgColor indexed="64"/>
          <bgColor theme="3"/>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8"/>
        <color auto="1"/>
        <name val="Arial"/>
        <scheme val="none"/>
      </font>
      <fill>
        <patternFill patternType="none">
          <fgColor indexed="64"/>
          <bgColor indexed="65"/>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dxf>
    <dxf>
      <font>
        <b/>
        <i val="0"/>
        <strike val="0"/>
        <condense val="0"/>
        <extend val="0"/>
        <outline val="0"/>
        <shadow val="0"/>
        <u val="none"/>
        <vertAlign val="baseline"/>
        <sz val="8"/>
        <color theme="0"/>
        <name val="Arial"/>
        <scheme val="none"/>
      </font>
      <fill>
        <patternFill patternType="solid">
          <fgColor indexed="64"/>
          <bgColor theme="3"/>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8"/>
        <color auto="1"/>
        <name val="Arial"/>
        <scheme val="none"/>
      </font>
      <fill>
        <patternFill patternType="none">
          <fgColor indexed="64"/>
          <bgColor indexed="65"/>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dxf>
    <dxf>
      <font>
        <b/>
        <i val="0"/>
        <strike val="0"/>
        <condense val="0"/>
        <extend val="0"/>
        <outline val="0"/>
        <shadow val="0"/>
        <u val="none"/>
        <vertAlign val="baseline"/>
        <sz val="8"/>
        <color theme="0"/>
        <name val="Arial"/>
        <scheme val="none"/>
      </font>
      <fill>
        <patternFill patternType="solid">
          <fgColor indexed="64"/>
          <bgColor theme="3"/>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8"/>
        <color auto="1"/>
        <name val="Arial"/>
        <scheme val="none"/>
      </font>
      <fill>
        <patternFill patternType="none">
          <fgColor indexed="64"/>
          <bgColor indexed="65"/>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dxf>
    <dxf>
      <font>
        <b/>
        <i val="0"/>
        <strike val="0"/>
        <condense val="0"/>
        <extend val="0"/>
        <outline val="0"/>
        <shadow val="0"/>
        <u val="none"/>
        <vertAlign val="baseline"/>
        <sz val="8"/>
        <color rgb="FFFF0000"/>
        <name val="Arial"/>
        <scheme val="none"/>
      </font>
      <fill>
        <patternFill patternType="solid">
          <fgColor indexed="64"/>
          <bgColor theme="3"/>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8"/>
        <color auto="1"/>
        <name val="Arial"/>
        <scheme val="none"/>
      </font>
      <fill>
        <patternFill patternType="none">
          <fgColor indexed="64"/>
          <bgColor indexed="65"/>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dxf>
    <dxf>
      <font>
        <b/>
        <i val="0"/>
        <strike val="0"/>
        <condense val="0"/>
        <extend val="0"/>
        <outline val="0"/>
        <shadow val="0"/>
        <u val="none"/>
        <vertAlign val="baseline"/>
        <sz val="8"/>
        <color theme="0"/>
        <name val="Arial"/>
        <scheme val="none"/>
      </font>
      <fill>
        <patternFill patternType="solid">
          <fgColor indexed="64"/>
          <bgColor theme="3"/>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8"/>
        <color auto="1"/>
        <name val="Arial"/>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dxf>
    <dxf>
      <font>
        <b/>
        <i val="0"/>
        <strike val="0"/>
        <condense val="0"/>
        <extend val="0"/>
        <outline val="0"/>
        <shadow val="0"/>
        <u val="none"/>
        <vertAlign val="baseline"/>
        <sz val="8"/>
        <color theme="0"/>
        <name val="Arial"/>
        <scheme val="none"/>
      </font>
      <fill>
        <patternFill patternType="solid">
          <fgColor indexed="64"/>
          <bgColor theme="3"/>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8"/>
        <color auto="1"/>
        <name val="Arial"/>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dxf>
    <dxf>
      <font>
        <b/>
        <i val="0"/>
        <strike val="0"/>
        <condense val="0"/>
        <extend val="0"/>
        <outline val="0"/>
        <shadow val="0"/>
        <u val="none"/>
        <vertAlign val="baseline"/>
        <sz val="8"/>
        <color theme="0"/>
        <name val="Arial"/>
        <scheme val="none"/>
      </font>
      <fill>
        <patternFill patternType="solid">
          <fgColor indexed="64"/>
          <bgColor theme="3"/>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8"/>
        <color auto="1"/>
        <name val="Arial"/>
        <scheme val="none"/>
      </font>
      <fill>
        <patternFill patternType="none">
          <fgColor indexed="64"/>
          <bgColor indexed="65"/>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dxf>
    <dxf>
      <font>
        <b/>
        <i val="0"/>
        <strike val="0"/>
        <condense val="0"/>
        <extend val="0"/>
        <outline val="0"/>
        <shadow val="0"/>
        <u val="none"/>
        <vertAlign val="baseline"/>
        <sz val="8"/>
        <color theme="0"/>
        <name val="Arial"/>
        <scheme val="none"/>
      </font>
      <fill>
        <patternFill patternType="solid">
          <fgColor indexed="64"/>
          <bgColor theme="3"/>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8"/>
        <color auto="1"/>
        <name val="Arial"/>
        <scheme val="none"/>
      </font>
      <fill>
        <patternFill patternType="none">
          <fgColor indexed="64"/>
          <bgColor indexed="65"/>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dxf>
    <dxf>
      <border outline="0">
        <top style="thin">
          <color indexed="64"/>
        </top>
      </border>
    </dxf>
    <dxf>
      <font>
        <b/>
        <strike val="0"/>
        <outline val="0"/>
        <shadow val="0"/>
        <u val="none"/>
        <vertAlign val="baseline"/>
        <sz val="8"/>
        <color theme="0"/>
        <name val="Arial"/>
        <scheme val="none"/>
      </font>
      <numFmt numFmtId="1" formatCode="0"/>
      <fill>
        <patternFill patternType="none">
          <fgColor indexed="64"/>
          <bgColor theme="3"/>
        </patternFill>
      </fill>
      <alignment textRotation="0" indent="0" justifyLastLine="0" shrinkToFit="0" readingOrder="0"/>
      <border diagonalUp="0" diagonalDown="0" outline="0"/>
      <protection locked="1"/>
    </dxf>
    <dxf>
      <border outline="0">
        <right style="thin">
          <color indexed="64"/>
        </right>
        <top style="thin">
          <color theme="1"/>
        </top>
        <bottom style="thin">
          <color theme="1"/>
        </bottom>
      </border>
    </dxf>
    <dxf>
      <font>
        <strike val="0"/>
        <outline val="0"/>
        <shadow val="0"/>
        <u val="none"/>
        <vertAlign val="baseline"/>
        <sz val="8"/>
        <name val="Arial"/>
        <scheme val="none"/>
      </font>
      <numFmt numFmtId="1" formatCode="0"/>
      <fill>
        <patternFill patternType="none">
          <fgColor indexed="64"/>
          <bgColor indexed="65"/>
        </patternFill>
      </fill>
      <alignment vertical="top" textRotation="0" indent="0" justifyLastLine="0" shrinkToFit="0" readingOrder="0"/>
      <border diagonalUp="0" diagonalDown="0" outline="0"/>
      <protection locked="1"/>
    </dxf>
    <dxf>
      <border outline="0">
        <bottom style="thin">
          <color indexed="64"/>
        </bottom>
      </border>
    </dxf>
    <dxf>
      <font>
        <b/>
        <i val="0"/>
        <strike val="0"/>
        <condense val="0"/>
        <extend val="0"/>
        <outline val="0"/>
        <shadow val="0"/>
        <u val="none"/>
        <vertAlign val="baseline"/>
        <sz val="8"/>
        <color theme="0"/>
        <name val="Arial"/>
        <scheme val="none"/>
      </font>
      <numFmt numFmtId="1" formatCode="0"/>
      <fill>
        <patternFill patternType="solid">
          <fgColor indexed="64"/>
          <bgColor theme="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le2" displayName="Table2" ref="A2:AD690" totalsRowCount="1" headerRowDxfId="65" dataDxfId="63" totalsRowDxfId="61" headerRowBorderDxfId="64" tableBorderDxfId="62" totalsRowBorderDxfId="60" headerRowCellStyle="Normal_Schedule - Staff Tickets - Example">
  <autoFilter ref="A2:AD689"/>
  <sortState ref="A3:AD670">
    <sortCondition ref="A2:A670"/>
  </sortState>
  <tableColumns count="30">
    <tableColumn id="1" name="SPORT - DISCIPLINE" totalsRowLabel="Total" dataDxfId="59" totalsRowDxfId="58"/>
    <tableColumn id="2" name="DATE" dataDxfId="57" totalsRowDxfId="56"/>
    <tableColumn id="3" name="START_x000a_TIME" dataDxfId="55" totalsRowDxfId="54"/>
    <tableColumn id="4" name="END_x000a_TIME" dataDxfId="53" totalsRowDxfId="52"/>
    <tableColumn id="5" name="SESSION DESCRIPTION" dataDxfId="51" totalsRowDxfId="50"/>
    <tableColumn id="6" name="AREA" dataDxfId="49" totalsRowDxfId="48"/>
    <tableColumn id="7" name="VENUE" dataDxfId="47" totalsRowDxfId="46"/>
    <tableColumn id="8" name="SESSION CODE" dataDxfId="45" totalsRowDxfId="44"/>
    <tableColumn id="9" name="Type" dataDxfId="43" totalsRowDxfId="42"/>
    <tableColumn id="21" name="Column12" dataDxfId="41" totalsRowDxfId="40"/>
    <tableColumn id="17" name="A _x000a_CAT _x000a_€" dataDxfId="39" totalsRowDxfId="38"/>
    <tableColumn id="18" name="B _x000a_CAT_x000a_€" dataDxfId="37" totalsRowDxfId="36"/>
    <tableColumn id="19" name="C _x000a_CAT_x000a_€" dataDxfId="35" totalsRowDxfId="34"/>
    <tableColumn id="16" name="D _x000a_CAT_x000a_€" dataDxfId="33" totalsRowDxfId="32"/>
    <tableColumn id="22" name="E _x000a_CAT_x000a_€" dataDxfId="31" totalsRowDxfId="30"/>
    <tableColumn id="45" name="Column2" dataDxfId="29" totalsRowDxfId="28"/>
    <tableColumn id="23" name="required_x000a_amount_x000a_CAT A" totalsRowFunction="sum" dataDxfId="27" totalsRowDxfId="26"/>
    <tableColumn id="24" name="required _x000a_amount_x000a_CAT B" totalsRowFunction="sum" dataDxfId="25" totalsRowDxfId="24"/>
    <tableColumn id="25" name="required _x000a_amount_x000a_CAT C" totalsRowFunction="sum" dataDxfId="23" totalsRowDxfId="22"/>
    <tableColumn id="26" name="required _x000a_amount_x000a_CAT D" totalsRowFunction="sum" dataDxfId="21" totalsRowDxfId="20"/>
    <tableColumn id="27" name="required _x000a_amount_x000a_CAT E" totalsRowFunction="sum" dataDxfId="19" totalsRowDxfId="18"/>
    <tableColumn id="10" name="HIGHER or LOWER_x000a_CATEGORY" dataDxfId="17" totalsRowDxfId="16"/>
    <tableColumn id="46" name="Column3" dataDxfId="15" totalsRowDxfId="14"/>
    <tableColumn id="38" name="Total value _x000a_CAT A" totalsRowFunction="sum" dataDxfId="13" totalsRowDxfId="12">
      <calculatedColumnFormula>Table2[[#This Row],[A 
CAT 
€]]*Table2[[#This Row],[required
amount
CAT A]]</calculatedColumnFormula>
    </tableColumn>
    <tableColumn id="39" name="Total value _x000a_CAT B" totalsRowFunction="sum" dataDxfId="11" totalsRowDxfId="10">
      <calculatedColumnFormula>Table2[[#This Row],[B 
CAT
€]]*Table2[[#This Row],[required 
amount
CAT B]]</calculatedColumnFormula>
    </tableColumn>
    <tableColumn id="36" name="Total value _x000a_CAT C" totalsRowFunction="sum" dataDxfId="9" totalsRowDxfId="8">
      <calculatedColumnFormula>Table2[[#This Row],[C 
CAT
€]]*Table2[[#This Row],[required 
amount
CAT C]]</calculatedColumnFormula>
    </tableColumn>
    <tableColumn id="37" name="Total value _x000a_CAT D" totalsRowFunction="sum" dataDxfId="7" totalsRowDxfId="6">
      <calculatedColumnFormula>Table2[[#This Row],[D 
CAT
€]]*Table2[[#This Row],[required 
amount
CAT D]]</calculatedColumnFormula>
    </tableColumn>
    <tableColumn id="35" name="Total value _x000a_CAT E" totalsRowFunction="sum" dataDxfId="5" totalsRowDxfId="4">
      <calculatedColumnFormula>Table2[[#This Row],[E 
CAT
€]]*Table2[[#This Row],[required 
amount
CAT E]]</calculatedColumnFormula>
    </tableColumn>
    <tableColumn id="47" name="E _x000a_CAT_x000a_€7" dataDxfId="3" totalsRowDxfId="2"/>
    <tableColumn id="28" name="TOTAL_x000a_REQUEST_x000a_€" totalsRowFunction="sum" dataDxfId="1" totalsRowDxfId="0">
      <calculatedColumnFormula>SUM(Table2[[#This Row],[Total value 
CAT A]:[Total value 
CAT E]])</calculatedColumnFormula>
    </tableColumn>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90"/>
  <sheetViews>
    <sheetView showGridLines="0" tabSelected="1" zoomScaleNormal="100" zoomScaleSheetLayoutView="100" workbookViewId="0">
      <pane xSplit="4" ySplit="2" topLeftCell="G3" activePane="bottomRight" state="frozen"/>
      <selection pane="topRight" activeCell="E1" sqref="E1"/>
      <selection pane="bottomLeft" activeCell="A3" sqref="A3"/>
      <selection pane="bottomRight" activeCell="Q11" sqref="Q11"/>
    </sheetView>
  </sheetViews>
  <sheetFormatPr defaultColWidth="9.140625" defaultRowHeight="15" x14ac:dyDescent="0.25"/>
  <cols>
    <col min="1" max="1" width="23.85546875" style="57" customWidth="1"/>
    <col min="2" max="2" width="8.7109375" style="57" bestFit="1" customWidth="1"/>
    <col min="3" max="3" width="6.42578125" style="57" customWidth="1"/>
    <col min="4" max="4" width="5.7109375" style="57" customWidth="1"/>
    <col min="5" max="5" width="29.28515625" style="58" customWidth="1"/>
    <col min="6" max="6" width="11" style="59" bestFit="1" customWidth="1"/>
    <col min="7" max="7" width="27.42578125" style="60" bestFit="1" customWidth="1"/>
    <col min="8" max="8" width="7" style="58" customWidth="1"/>
    <col min="9" max="9" width="5.140625" style="58" customWidth="1"/>
    <col min="10" max="10" width="1.42578125" style="59" customWidth="1"/>
    <col min="11" max="12" width="9" style="61" bestFit="1" customWidth="1"/>
    <col min="13" max="13" width="8" style="61" customWidth="1"/>
    <col min="14" max="14" width="8.85546875" style="61" bestFit="1" customWidth="1"/>
    <col min="15" max="15" width="6.7109375" style="61" customWidth="1"/>
    <col min="16" max="16" width="1.42578125" style="59" customWidth="1"/>
    <col min="17" max="17" width="8" style="62" customWidth="1"/>
    <col min="18" max="18" width="7.42578125" style="62" customWidth="1"/>
    <col min="19" max="19" width="8" style="62" customWidth="1"/>
    <col min="20" max="20" width="7.28515625" style="62" customWidth="1"/>
    <col min="21" max="21" width="7.5703125" style="62" customWidth="1"/>
    <col min="22" max="22" width="16" style="62" customWidth="1"/>
    <col min="23" max="23" width="1.42578125" style="59" customWidth="1"/>
    <col min="24" max="24" width="9.85546875" style="61" customWidth="1"/>
    <col min="25" max="25" width="8.5703125" style="61" customWidth="1"/>
    <col min="26" max="27" width="9.5703125" style="61" bestFit="1" customWidth="1"/>
    <col min="28" max="28" width="11.28515625" style="61" customWidth="1"/>
    <col min="29" max="29" width="1.42578125" style="59" customWidth="1"/>
    <col min="30" max="30" width="11.7109375" style="63" customWidth="1"/>
    <col min="31" max="38" width="9.140625" style="23"/>
    <col min="39" max="16384" width="9.140625" style="56"/>
  </cols>
  <sheetData>
    <row r="1" spans="1:38" s="16" customFormat="1" ht="53.45" thickBot="1" x14ac:dyDescent="0.35">
      <c r="A1" s="12" t="s">
        <v>94</v>
      </c>
      <c r="B1" s="13"/>
      <c r="C1" s="13"/>
      <c r="D1" s="13"/>
      <c r="E1" s="14"/>
      <c r="F1" s="14"/>
      <c r="G1" s="15"/>
      <c r="H1" s="15"/>
      <c r="I1" s="15"/>
      <c r="J1" s="15"/>
      <c r="K1" s="109" t="s">
        <v>1197</v>
      </c>
      <c r="L1" s="110"/>
      <c r="M1" s="110"/>
      <c r="N1" s="110"/>
      <c r="O1" s="111"/>
      <c r="P1" s="15"/>
      <c r="Q1" s="112" t="s">
        <v>1196</v>
      </c>
      <c r="R1" s="113"/>
      <c r="S1" s="113"/>
      <c r="T1" s="113"/>
      <c r="U1" s="114"/>
      <c r="V1" s="66" t="s">
        <v>1198</v>
      </c>
      <c r="W1" s="15"/>
      <c r="X1" s="115" t="s">
        <v>1199</v>
      </c>
      <c r="Y1" s="116"/>
      <c r="Z1" s="116"/>
      <c r="AA1" s="116"/>
      <c r="AB1" s="117"/>
      <c r="AC1" s="15"/>
      <c r="AD1" s="67"/>
      <c r="AE1" s="15"/>
      <c r="AF1" s="15"/>
      <c r="AG1" s="15"/>
      <c r="AH1" s="15"/>
    </row>
    <row r="2" spans="1:38" s="24" customFormat="1" ht="66.75" customHeight="1" x14ac:dyDescent="0.25">
      <c r="A2" s="17" t="s">
        <v>85</v>
      </c>
      <c r="B2" s="18" t="s">
        <v>1200</v>
      </c>
      <c r="C2" s="19" t="s">
        <v>1201</v>
      </c>
      <c r="D2" s="19" t="s">
        <v>1202</v>
      </c>
      <c r="E2" s="19" t="s">
        <v>1203</v>
      </c>
      <c r="F2" s="19" t="s">
        <v>1204</v>
      </c>
      <c r="G2" s="19" t="s">
        <v>40</v>
      </c>
      <c r="H2" s="19" t="s">
        <v>1205</v>
      </c>
      <c r="I2" s="20" t="s">
        <v>74</v>
      </c>
      <c r="J2" s="22" t="s">
        <v>39</v>
      </c>
      <c r="K2" s="21" t="s">
        <v>96</v>
      </c>
      <c r="L2" s="21" t="s">
        <v>81</v>
      </c>
      <c r="M2" s="21" t="s">
        <v>82</v>
      </c>
      <c r="N2" s="21" t="s">
        <v>83</v>
      </c>
      <c r="O2" s="21" t="s">
        <v>84</v>
      </c>
      <c r="P2" s="22" t="s">
        <v>86</v>
      </c>
      <c r="Q2" s="21" t="s">
        <v>1207</v>
      </c>
      <c r="R2" s="21" t="s">
        <v>1206</v>
      </c>
      <c r="S2" s="21" t="s">
        <v>1208</v>
      </c>
      <c r="T2" s="21" t="s">
        <v>1209</v>
      </c>
      <c r="U2" s="21" t="s">
        <v>1210</v>
      </c>
      <c r="V2" s="64" t="s">
        <v>1211</v>
      </c>
      <c r="W2" s="22" t="s">
        <v>87</v>
      </c>
      <c r="X2" s="21" t="s">
        <v>1212</v>
      </c>
      <c r="Y2" s="21" t="s">
        <v>1213</v>
      </c>
      <c r="Z2" s="21" t="s">
        <v>1214</v>
      </c>
      <c r="AA2" s="21" t="s">
        <v>1215</v>
      </c>
      <c r="AB2" s="21" t="s">
        <v>1216</v>
      </c>
      <c r="AC2" s="22" t="s">
        <v>88</v>
      </c>
      <c r="AD2" s="104" t="s">
        <v>1217</v>
      </c>
      <c r="AE2" s="23"/>
      <c r="AF2" s="23"/>
      <c r="AG2" s="23"/>
      <c r="AH2" s="23"/>
      <c r="AI2" s="23"/>
      <c r="AJ2" s="23"/>
      <c r="AK2" s="23"/>
      <c r="AL2" s="23"/>
    </row>
    <row r="3" spans="1:38" s="35" customFormat="1" ht="11.25" x14ac:dyDescent="0.2">
      <c r="A3" s="25" t="s">
        <v>1</v>
      </c>
      <c r="B3" s="26">
        <v>42588</v>
      </c>
      <c r="C3" s="27">
        <v>0.375</v>
      </c>
      <c r="D3" s="28">
        <v>0.51388888888888895</v>
      </c>
      <c r="E3" s="25" t="s">
        <v>113</v>
      </c>
      <c r="F3" s="25" t="s">
        <v>67</v>
      </c>
      <c r="G3" s="29" t="s">
        <v>114</v>
      </c>
      <c r="H3" s="25" t="s">
        <v>115</v>
      </c>
      <c r="I3" s="90" t="s">
        <v>116</v>
      </c>
      <c r="J3" s="30"/>
      <c r="K3" s="31">
        <v>33.6</v>
      </c>
      <c r="L3" s="31">
        <v>24</v>
      </c>
      <c r="M3" s="31"/>
      <c r="N3" s="31"/>
      <c r="O3" s="31"/>
      <c r="P3" s="30"/>
      <c r="Q3" s="10"/>
      <c r="R3" s="10"/>
      <c r="S3" s="10"/>
      <c r="T3" s="10"/>
      <c r="U3" s="10"/>
      <c r="V3" s="10"/>
      <c r="W3" s="30"/>
      <c r="X3" s="32">
        <f>Table2[[#This Row],[A 
CAT 
€]]*Table2[[#This Row],[required
amount
CAT A]]</f>
        <v>0</v>
      </c>
      <c r="Y3" s="32">
        <f>Table2[[#This Row],[B 
CAT
€]]*Table2[[#This Row],[required 
amount
CAT B]]</f>
        <v>0</v>
      </c>
      <c r="Z3" s="32"/>
      <c r="AA3" s="32"/>
      <c r="AB3" s="32"/>
      <c r="AC3" s="30"/>
      <c r="AD3" s="33">
        <f>SUM(Table2[[#This Row],[Total value 
CAT A]:[Total value 
CAT E]])</f>
        <v>0</v>
      </c>
      <c r="AE3" s="34"/>
      <c r="AF3" s="34"/>
      <c r="AG3" s="34"/>
      <c r="AH3" s="34"/>
      <c r="AI3" s="34"/>
      <c r="AJ3" s="34"/>
      <c r="AK3" s="34"/>
      <c r="AL3" s="34"/>
    </row>
    <row r="4" spans="1:38" s="35" customFormat="1" ht="56.25" x14ac:dyDescent="0.2">
      <c r="A4" s="4" t="s">
        <v>1</v>
      </c>
      <c r="B4" s="26">
        <v>42588</v>
      </c>
      <c r="C4" s="7">
        <v>0.625</v>
      </c>
      <c r="D4" s="7">
        <v>0.79166666666666663</v>
      </c>
      <c r="E4" s="29" t="s">
        <v>117</v>
      </c>
      <c r="F4" s="25" t="s">
        <v>67</v>
      </c>
      <c r="G4" s="29" t="s">
        <v>114</v>
      </c>
      <c r="H4" s="4" t="s">
        <v>118</v>
      </c>
      <c r="I4" s="91" t="s">
        <v>119</v>
      </c>
      <c r="J4" s="30"/>
      <c r="K4" s="93">
        <v>76.8</v>
      </c>
      <c r="L4" s="93">
        <v>48</v>
      </c>
      <c r="M4" s="93"/>
      <c r="N4" s="93"/>
      <c r="O4" s="93"/>
      <c r="P4" s="30"/>
      <c r="Q4" s="10"/>
      <c r="R4" s="10"/>
      <c r="S4" s="10"/>
      <c r="T4" s="10"/>
      <c r="U4" s="10"/>
      <c r="V4" s="10"/>
      <c r="W4" s="30"/>
      <c r="X4" s="32">
        <f>Table2[[#This Row],[A 
CAT 
€]]*Table2[[#This Row],[required
amount
CAT A]]</f>
        <v>0</v>
      </c>
      <c r="Y4" s="32">
        <f>Table2[[#This Row],[B 
CAT
€]]*Table2[[#This Row],[required 
amount
CAT B]]</f>
        <v>0</v>
      </c>
      <c r="Z4" s="32"/>
      <c r="AA4" s="32"/>
      <c r="AB4" s="32"/>
      <c r="AC4" s="30"/>
      <c r="AD4" s="33">
        <f>SUM(Table2[[#This Row],[Total value 
CAT A]:[Total value 
CAT E]])</f>
        <v>0</v>
      </c>
      <c r="AE4" s="34"/>
      <c r="AF4" s="34"/>
      <c r="AG4" s="34"/>
      <c r="AH4" s="34"/>
      <c r="AI4" s="34"/>
      <c r="AJ4" s="34"/>
      <c r="AK4" s="34"/>
      <c r="AL4" s="34"/>
    </row>
    <row r="5" spans="1:38" s="35" customFormat="1" ht="11.25" x14ac:dyDescent="0.2">
      <c r="A5" s="25" t="s">
        <v>1</v>
      </c>
      <c r="B5" s="26">
        <v>42589</v>
      </c>
      <c r="C5" s="27">
        <v>0.375</v>
      </c>
      <c r="D5" s="27">
        <v>0.51388888888888895</v>
      </c>
      <c r="E5" s="25" t="s">
        <v>120</v>
      </c>
      <c r="F5" s="25" t="s">
        <v>67</v>
      </c>
      <c r="G5" s="29" t="s">
        <v>114</v>
      </c>
      <c r="H5" s="25" t="s">
        <v>121</v>
      </c>
      <c r="I5" s="90" t="s">
        <v>116</v>
      </c>
      <c r="J5" s="30"/>
      <c r="K5" s="93">
        <v>33.6</v>
      </c>
      <c r="L5" s="93">
        <v>24</v>
      </c>
      <c r="M5" s="93"/>
      <c r="N5" s="93"/>
      <c r="O5" s="93"/>
      <c r="P5" s="30"/>
      <c r="Q5" s="10"/>
      <c r="R5" s="10"/>
      <c r="S5" s="10"/>
      <c r="T5" s="10"/>
      <c r="U5" s="10"/>
      <c r="V5" s="10"/>
      <c r="W5" s="30"/>
      <c r="X5" s="32">
        <f>Table2[[#This Row],[A 
CAT 
€]]*Table2[[#This Row],[required
amount
CAT A]]</f>
        <v>0</v>
      </c>
      <c r="Y5" s="32">
        <f>Table2[[#This Row],[B 
CAT
€]]*Table2[[#This Row],[required 
amount
CAT B]]</f>
        <v>0</v>
      </c>
      <c r="Z5" s="32"/>
      <c r="AA5" s="32"/>
      <c r="AB5" s="32"/>
      <c r="AC5" s="30"/>
      <c r="AD5" s="33">
        <f>SUM(Table2[[#This Row],[Total value 
CAT A]:[Total value 
CAT E]])</f>
        <v>0</v>
      </c>
      <c r="AE5" s="34"/>
      <c r="AF5" s="34"/>
      <c r="AG5" s="34"/>
      <c r="AH5" s="34"/>
      <c r="AI5" s="34"/>
      <c r="AJ5" s="34"/>
      <c r="AK5" s="34"/>
    </row>
    <row r="6" spans="1:38" s="35" customFormat="1" ht="56.25" x14ac:dyDescent="0.2">
      <c r="A6" s="25" t="s">
        <v>1</v>
      </c>
      <c r="B6" s="26">
        <v>42589</v>
      </c>
      <c r="C6" s="27">
        <v>0.625</v>
      </c>
      <c r="D6" s="27">
        <v>0.79166666666666663</v>
      </c>
      <c r="E6" s="29" t="s">
        <v>122</v>
      </c>
      <c r="F6" s="25" t="s">
        <v>67</v>
      </c>
      <c r="G6" s="29" t="s">
        <v>114</v>
      </c>
      <c r="H6" s="25" t="s">
        <v>123</v>
      </c>
      <c r="I6" s="90" t="s">
        <v>119</v>
      </c>
      <c r="J6" s="30"/>
      <c r="K6" s="93">
        <v>76.8</v>
      </c>
      <c r="L6" s="93">
        <v>48</v>
      </c>
      <c r="M6" s="93"/>
      <c r="N6" s="93"/>
      <c r="O6" s="93"/>
      <c r="P6" s="30"/>
      <c r="Q6" s="10"/>
      <c r="R6" s="10"/>
      <c r="S6" s="10"/>
      <c r="T6" s="10"/>
      <c r="U6" s="10"/>
      <c r="V6" s="10"/>
      <c r="W6" s="30"/>
      <c r="X6" s="32">
        <f>Table2[[#This Row],[A 
CAT 
€]]*Table2[[#This Row],[required
amount
CAT A]]</f>
        <v>0</v>
      </c>
      <c r="Y6" s="32">
        <f>Table2[[#This Row],[B 
CAT
€]]*Table2[[#This Row],[required 
amount
CAT B]]</f>
        <v>0</v>
      </c>
      <c r="Z6" s="32"/>
      <c r="AA6" s="32"/>
      <c r="AB6" s="32"/>
      <c r="AC6" s="30"/>
      <c r="AD6" s="33">
        <f>SUM(Table2[[#This Row],[Total value 
CAT A]:[Total value 
CAT E]])</f>
        <v>0</v>
      </c>
      <c r="AE6" s="34"/>
      <c r="AF6" s="34"/>
      <c r="AG6" s="34"/>
      <c r="AH6" s="34"/>
      <c r="AI6" s="34"/>
      <c r="AJ6" s="34"/>
      <c r="AK6" s="34"/>
    </row>
    <row r="7" spans="1:38" s="35" customFormat="1" ht="45" x14ac:dyDescent="0.2">
      <c r="A7" s="25" t="s">
        <v>1</v>
      </c>
      <c r="B7" s="26">
        <v>42590</v>
      </c>
      <c r="C7" s="27">
        <v>0.375</v>
      </c>
      <c r="D7" s="27">
        <v>0.54166666666666663</v>
      </c>
      <c r="E7" s="29" t="s">
        <v>124</v>
      </c>
      <c r="F7" s="25" t="s">
        <v>67</v>
      </c>
      <c r="G7" s="29" t="s">
        <v>114</v>
      </c>
      <c r="H7" s="25" t="s">
        <v>125</v>
      </c>
      <c r="I7" s="90" t="s">
        <v>116</v>
      </c>
      <c r="J7" s="30"/>
      <c r="K7" s="93">
        <v>33.6</v>
      </c>
      <c r="L7" s="93">
        <v>24</v>
      </c>
      <c r="M7" s="93"/>
      <c r="N7" s="93"/>
      <c r="O7" s="93"/>
      <c r="P7" s="30"/>
      <c r="Q7" s="10"/>
      <c r="R7" s="10"/>
      <c r="S7" s="10"/>
      <c r="T7" s="10"/>
      <c r="U7" s="10"/>
      <c r="V7" s="10"/>
      <c r="W7" s="30"/>
      <c r="X7" s="32">
        <f>Table2[[#This Row],[A 
CAT 
€]]*Table2[[#This Row],[required
amount
CAT A]]</f>
        <v>0</v>
      </c>
      <c r="Y7" s="32">
        <f>Table2[[#This Row],[B 
CAT
€]]*Table2[[#This Row],[required 
amount
CAT B]]</f>
        <v>0</v>
      </c>
      <c r="Z7" s="32"/>
      <c r="AA7" s="32"/>
      <c r="AB7" s="32"/>
      <c r="AC7" s="30"/>
      <c r="AD7" s="33">
        <f>SUM(Table2[[#This Row],[Total value 
CAT A]:[Total value 
CAT E]])</f>
        <v>0</v>
      </c>
      <c r="AE7" s="34"/>
      <c r="AF7" s="34"/>
      <c r="AG7" s="34"/>
      <c r="AH7" s="34"/>
      <c r="AI7" s="34"/>
      <c r="AJ7" s="34"/>
      <c r="AK7" s="34"/>
    </row>
    <row r="8" spans="1:38" s="35" customFormat="1" ht="45" x14ac:dyDescent="0.2">
      <c r="A8" s="25" t="s">
        <v>1</v>
      </c>
      <c r="B8" s="26">
        <v>42590</v>
      </c>
      <c r="C8" s="27">
        <v>0.625</v>
      </c>
      <c r="D8" s="27">
        <v>0.73611111111111116</v>
      </c>
      <c r="E8" s="29" t="s">
        <v>124</v>
      </c>
      <c r="F8" s="25" t="s">
        <v>67</v>
      </c>
      <c r="G8" s="29" t="s">
        <v>114</v>
      </c>
      <c r="H8" s="25" t="s">
        <v>126</v>
      </c>
      <c r="I8" s="90" t="s">
        <v>116</v>
      </c>
      <c r="J8" s="30"/>
      <c r="K8" s="93">
        <v>33.6</v>
      </c>
      <c r="L8" s="93">
        <v>24</v>
      </c>
      <c r="M8" s="93"/>
      <c r="N8" s="93"/>
      <c r="O8" s="93"/>
      <c r="P8" s="30"/>
      <c r="Q8" s="10"/>
      <c r="R8" s="10"/>
      <c r="S8" s="10"/>
      <c r="T8" s="10"/>
      <c r="U8" s="10"/>
      <c r="V8" s="10"/>
      <c r="W8" s="30"/>
      <c r="X8" s="32">
        <f>Table2[[#This Row],[A 
CAT 
€]]*Table2[[#This Row],[required
amount
CAT A]]</f>
        <v>0</v>
      </c>
      <c r="Y8" s="32">
        <f>Table2[[#This Row],[B 
CAT
€]]*Table2[[#This Row],[required 
amount
CAT B]]</f>
        <v>0</v>
      </c>
      <c r="Z8" s="32"/>
      <c r="AA8" s="32"/>
      <c r="AB8" s="32"/>
      <c r="AC8" s="30"/>
      <c r="AD8" s="33">
        <f>SUM(Table2[[#This Row],[Total value 
CAT A]:[Total value 
CAT E]])</f>
        <v>0</v>
      </c>
      <c r="AE8" s="34"/>
      <c r="AF8" s="34"/>
      <c r="AG8" s="34"/>
      <c r="AH8" s="34"/>
      <c r="AI8" s="34"/>
      <c r="AJ8" s="34"/>
      <c r="AK8" s="34"/>
    </row>
    <row r="9" spans="1:38" s="35" customFormat="1" ht="45" x14ac:dyDescent="0.2">
      <c r="A9" s="25" t="s">
        <v>1</v>
      </c>
      <c r="B9" s="26">
        <v>42591</v>
      </c>
      <c r="C9" s="27">
        <v>0.375</v>
      </c>
      <c r="D9" s="27">
        <v>0.54166666666666663</v>
      </c>
      <c r="E9" s="29" t="s">
        <v>124</v>
      </c>
      <c r="F9" s="25" t="s">
        <v>67</v>
      </c>
      <c r="G9" s="29" t="s">
        <v>114</v>
      </c>
      <c r="H9" s="25" t="s">
        <v>127</v>
      </c>
      <c r="I9" s="90" t="s">
        <v>116</v>
      </c>
      <c r="J9" s="30"/>
      <c r="K9" s="93">
        <v>33.6</v>
      </c>
      <c r="L9" s="93">
        <v>24</v>
      </c>
      <c r="M9" s="93"/>
      <c r="N9" s="93"/>
      <c r="O9" s="93"/>
      <c r="P9" s="30"/>
      <c r="Q9" s="10"/>
      <c r="R9" s="10"/>
      <c r="S9" s="10"/>
      <c r="T9" s="10"/>
      <c r="U9" s="10"/>
      <c r="V9" s="10"/>
      <c r="W9" s="30"/>
      <c r="X9" s="32">
        <f>Table2[[#This Row],[A 
CAT 
€]]*Table2[[#This Row],[required
amount
CAT A]]</f>
        <v>0</v>
      </c>
      <c r="Y9" s="32">
        <f>Table2[[#This Row],[B 
CAT
€]]*Table2[[#This Row],[required 
amount
CAT B]]</f>
        <v>0</v>
      </c>
      <c r="Z9" s="32"/>
      <c r="AA9" s="32"/>
      <c r="AB9" s="32"/>
      <c r="AC9" s="30"/>
      <c r="AD9" s="33">
        <f>SUM(Table2[[#This Row],[Total value 
CAT A]:[Total value 
CAT E]])</f>
        <v>0</v>
      </c>
      <c r="AE9" s="34"/>
      <c r="AF9" s="34"/>
      <c r="AG9" s="34"/>
      <c r="AH9" s="34"/>
      <c r="AI9" s="34"/>
      <c r="AJ9" s="34"/>
      <c r="AK9" s="34"/>
    </row>
    <row r="10" spans="1:38" s="35" customFormat="1" ht="45" x14ac:dyDescent="0.2">
      <c r="A10" s="25" t="s">
        <v>1</v>
      </c>
      <c r="B10" s="26">
        <v>42591</v>
      </c>
      <c r="C10" s="27">
        <v>0.625</v>
      </c>
      <c r="D10" s="27">
        <v>0.73611111111111116</v>
      </c>
      <c r="E10" s="29" t="s">
        <v>124</v>
      </c>
      <c r="F10" s="25" t="s">
        <v>67</v>
      </c>
      <c r="G10" s="29" t="s">
        <v>114</v>
      </c>
      <c r="H10" s="25" t="s">
        <v>128</v>
      </c>
      <c r="I10" s="90" t="s">
        <v>116</v>
      </c>
      <c r="J10" s="30"/>
      <c r="K10" s="93">
        <v>33.6</v>
      </c>
      <c r="L10" s="93">
        <v>24</v>
      </c>
      <c r="M10" s="93"/>
      <c r="N10" s="93"/>
      <c r="O10" s="93"/>
      <c r="P10" s="30"/>
      <c r="Q10" s="10"/>
      <c r="R10" s="10"/>
      <c r="S10" s="10"/>
      <c r="T10" s="10"/>
      <c r="U10" s="10"/>
      <c r="V10" s="10"/>
      <c r="W10" s="30"/>
      <c r="X10" s="32">
        <f>Table2[[#This Row],[A 
CAT 
€]]*Table2[[#This Row],[required
amount
CAT A]]</f>
        <v>0</v>
      </c>
      <c r="Y10" s="32">
        <f>Table2[[#This Row],[B 
CAT
€]]*Table2[[#This Row],[required 
amount
CAT B]]</f>
        <v>0</v>
      </c>
      <c r="Z10" s="32"/>
      <c r="AA10" s="32"/>
      <c r="AB10" s="32"/>
      <c r="AC10" s="30"/>
      <c r="AD10" s="33">
        <f>SUM(Table2[[#This Row],[Total value 
CAT A]:[Total value 
CAT E]])</f>
        <v>0</v>
      </c>
      <c r="AE10" s="34"/>
      <c r="AF10" s="34"/>
      <c r="AG10" s="34"/>
      <c r="AH10" s="34"/>
      <c r="AI10" s="34"/>
      <c r="AJ10" s="34"/>
      <c r="AK10" s="34"/>
    </row>
    <row r="11" spans="1:38" s="35" customFormat="1" ht="45" x14ac:dyDescent="0.2">
      <c r="A11" s="25" t="s">
        <v>1</v>
      </c>
      <c r="B11" s="26">
        <v>42592</v>
      </c>
      <c r="C11" s="27">
        <v>0.375</v>
      </c>
      <c r="D11" s="27">
        <v>0.54166666666666663</v>
      </c>
      <c r="E11" s="29" t="s">
        <v>124</v>
      </c>
      <c r="F11" s="25" t="s">
        <v>67</v>
      </c>
      <c r="G11" s="29" t="s">
        <v>114</v>
      </c>
      <c r="H11" s="25" t="s">
        <v>129</v>
      </c>
      <c r="I11" s="90" t="s">
        <v>116</v>
      </c>
      <c r="J11" s="30"/>
      <c r="K11" s="93">
        <v>33.6</v>
      </c>
      <c r="L11" s="93">
        <v>24</v>
      </c>
      <c r="M11" s="93"/>
      <c r="N11" s="93"/>
      <c r="O11" s="93"/>
      <c r="P11" s="30"/>
      <c r="Q11" s="10"/>
      <c r="R11" s="10"/>
      <c r="S11" s="10"/>
      <c r="T11" s="10"/>
      <c r="U11" s="10"/>
      <c r="V11" s="10"/>
      <c r="W11" s="30"/>
      <c r="X11" s="32">
        <f>Table2[[#This Row],[A 
CAT 
€]]*Table2[[#This Row],[required
amount
CAT A]]</f>
        <v>0</v>
      </c>
      <c r="Y11" s="32">
        <f>Table2[[#This Row],[B 
CAT
€]]*Table2[[#This Row],[required 
amount
CAT B]]</f>
        <v>0</v>
      </c>
      <c r="Z11" s="32"/>
      <c r="AA11" s="32"/>
      <c r="AB11" s="32"/>
      <c r="AC11" s="30"/>
      <c r="AD11" s="33">
        <f>SUM(Table2[[#This Row],[Total value 
CAT A]:[Total value 
CAT E]])</f>
        <v>0</v>
      </c>
      <c r="AE11" s="34"/>
      <c r="AF11" s="34"/>
      <c r="AG11" s="34"/>
      <c r="AH11" s="34"/>
      <c r="AI11" s="34"/>
      <c r="AJ11" s="34"/>
      <c r="AK11" s="34"/>
    </row>
    <row r="12" spans="1:38" s="35" customFormat="1" ht="45" x14ac:dyDescent="0.2">
      <c r="A12" s="25" t="s">
        <v>1</v>
      </c>
      <c r="B12" s="26">
        <v>42592</v>
      </c>
      <c r="C12" s="27">
        <v>0.625</v>
      </c>
      <c r="D12" s="27">
        <v>0.79166666666666663</v>
      </c>
      <c r="E12" s="29" t="s">
        <v>124</v>
      </c>
      <c r="F12" s="25" t="s">
        <v>67</v>
      </c>
      <c r="G12" s="29" t="s">
        <v>114</v>
      </c>
      <c r="H12" s="25" t="s">
        <v>130</v>
      </c>
      <c r="I12" s="90" t="s">
        <v>116</v>
      </c>
      <c r="J12" s="30"/>
      <c r="K12" s="93">
        <v>33.6</v>
      </c>
      <c r="L12" s="93">
        <v>24</v>
      </c>
      <c r="M12" s="93"/>
      <c r="N12" s="93"/>
      <c r="O12" s="93"/>
      <c r="P12" s="30"/>
      <c r="Q12" s="10"/>
      <c r="R12" s="10"/>
      <c r="S12" s="10"/>
      <c r="T12" s="10"/>
      <c r="U12" s="10"/>
      <c r="V12" s="10"/>
      <c r="W12" s="30"/>
      <c r="X12" s="32">
        <f>Table2[[#This Row],[A 
CAT 
€]]*Table2[[#This Row],[required
amount
CAT A]]</f>
        <v>0</v>
      </c>
      <c r="Y12" s="32">
        <f>Table2[[#This Row],[B 
CAT
€]]*Table2[[#This Row],[required 
amount
CAT B]]</f>
        <v>0</v>
      </c>
      <c r="Z12" s="32"/>
      <c r="AA12" s="32"/>
      <c r="AB12" s="32"/>
      <c r="AC12" s="30"/>
      <c r="AD12" s="33">
        <f>SUM(Table2[[#This Row],[Total value 
CAT A]:[Total value 
CAT E]])</f>
        <v>0</v>
      </c>
      <c r="AE12" s="34"/>
      <c r="AF12" s="34"/>
      <c r="AG12" s="34"/>
      <c r="AH12" s="34"/>
      <c r="AI12" s="34"/>
      <c r="AJ12" s="34"/>
      <c r="AK12" s="34"/>
    </row>
    <row r="13" spans="1:38" s="35" customFormat="1" ht="11.25" x14ac:dyDescent="0.2">
      <c r="A13" s="25" t="s">
        <v>1</v>
      </c>
      <c r="B13" s="26">
        <v>42593</v>
      </c>
      <c r="C13" s="27">
        <v>0.375</v>
      </c>
      <c r="D13" s="27">
        <v>0.44791666666666669</v>
      </c>
      <c r="E13" s="25" t="s">
        <v>131</v>
      </c>
      <c r="F13" s="25" t="s">
        <v>67</v>
      </c>
      <c r="G13" s="29" t="s">
        <v>114</v>
      </c>
      <c r="H13" s="25" t="s">
        <v>132</v>
      </c>
      <c r="I13" s="90" t="s">
        <v>116</v>
      </c>
      <c r="J13" s="30"/>
      <c r="K13" s="93">
        <v>33.6</v>
      </c>
      <c r="L13" s="93">
        <v>24</v>
      </c>
      <c r="M13" s="93"/>
      <c r="N13" s="93"/>
      <c r="O13" s="93"/>
      <c r="P13" s="30"/>
      <c r="Q13" s="10"/>
      <c r="R13" s="10"/>
      <c r="S13" s="10"/>
      <c r="T13" s="10"/>
      <c r="U13" s="10"/>
      <c r="V13" s="10"/>
      <c r="W13" s="30"/>
      <c r="X13" s="32">
        <f>Table2[[#This Row],[A 
CAT 
€]]*Table2[[#This Row],[required
amount
CAT A]]</f>
        <v>0</v>
      </c>
      <c r="Y13" s="32">
        <f>Table2[[#This Row],[B 
CAT
€]]*Table2[[#This Row],[required 
amount
CAT B]]</f>
        <v>0</v>
      </c>
      <c r="Z13" s="32"/>
      <c r="AA13" s="32"/>
      <c r="AB13" s="32"/>
      <c r="AC13" s="30"/>
      <c r="AD13" s="33">
        <f>SUM(Table2[[#This Row],[Total value 
CAT A]:[Total value 
CAT E]])</f>
        <v>0</v>
      </c>
      <c r="AE13" s="34"/>
      <c r="AF13" s="34"/>
      <c r="AG13" s="34"/>
      <c r="AH13" s="34"/>
      <c r="AI13" s="34"/>
      <c r="AJ13" s="34"/>
      <c r="AK13" s="34"/>
    </row>
    <row r="14" spans="1:38" s="35" customFormat="1" ht="56.25" x14ac:dyDescent="0.2">
      <c r="A14" s="25" t="s">
        <v>1</v>
      </c>
      <c r="B14" s="26">
        <v>42593</v>
      </c>
      <c r="C14" s="27">
        <v>0.625</v>
      </c>
      <c r="D14" s="27">
        <v>0.72222222222222221</v>
      </c>
      <c r="E14" s="29" t="s">
        <v>133</v>
      </c>
      <c r="F14" s="25" t="s">
        <v>67</v>
      </c>
      <c r="G14" s="29" t="s">
        <v>114</v>
      </c>
      <c r="H14" s="25" t="s">
        <v>134</v>
      </c>
      <c r="I14" s="90" t="s">
        <v>119</v>
      </c>
      <c r="J14" s="30"/>
      <c r="K14" s="93">
        <v>76.8</v>
      </c>
      <c r="L14" s="93">
        <v>48</v>
      </c>
      <c r="M14" s="93"/>
      <c r="N14" s="93"/>
      <c r="O14" s="93"/>
      <c r="P14" s="30"/>
      <c r="Q14" s="10"/>
      <c r="R14" s="10"/>
      <c r="S14" s="10"/>
      <c r="T14" s="10"/>
      <c r="U14" s="10"/>
      <c r="V14" s="10"/>
      <c r="W14" s="30"/>
      <c r="X14" s="32">
        <f>Table2[[#This Row],[A 
CAT 
€]]*Table2[[#This Row],[required
amount
CAT A]]</f>
        <v>0</v>
      </c>
      <c r="Y14" s="32">
        <f>Table2[[#This Row],[B 
CAT
€]]*Table2[[#This Row],[required 
amount
CAT B]]</f>
        <v>0</v>
      </c>
      <c r="Z14" s="32"/>
      <c r="AA14" s="32"/>
      <c r="AB14" s="32"/>
      <c r="AC14" s="30"/>
      <c r="AD14" s="33">
        <f>SUM(Table2[[#This Row],[Total value 
CAT A]:[Total value 
CAT E]])</f>
        <v>0</v>
      </c>
      <c r="AE14" s="34"/>
      <c r="AF14" s="34"/>
      <c r="AG14" s="34"/>
      <c r="AH14" s="34"/>
      <c r="AI14" s="34"/>
      <c r="AJ14" s="34"/>
      <c r="AK14" s="34"/>
    </row>
    <row r="15" spans="1:38" s="35" customFormat="1" ht="11.25" x14ac:dyDescent="0.2">
      <c r="A15" s="25" t="s">
        <v>1</v>
      </c>
      <c r="B15" s="26">
        <v>42594</v>
      </c>
      <c r="C15" s="27">
        <v>0.375</v>
      </c>
      <c r="D15" s="27">
        <v>0.44791666666666669</v>
      </c>
      <c r="E15" s="25" t="s">
        <v>135</v>
      </c>
      <c r="F15" s="25" t="s">
        <v>67</v>
      </c>
      <c r="G15" s="29" t="s">
        <v>114</v>
      </c>
      <c r="H15" s="25" t="s">
        <v>136</v>
      </c>
      <c r="I15" s="90" t="s">
        <v>116</v>
      </c>
      <c r="J15" s="30"/>
      <c r="K15" s="93">
        <v>33.6</v>
      </c>
      <c r="L15" s="93">
        <v>24</v>
      </c>
      <c r="M15" s="93"/>
      <c r="N15" s="93"/>
      <c r="O15" s="93"/>
      <c r="P15" s="30"/>
      <c r="Q15" s="10"/>
      <c r="R15" s="10"/>
      <c r="S15" s="10"/>
      <c r="T15" s="10"/>
      <c r="U15" s="10"/>
      <c r="V15" s="10"/>
      <c r="W15" s="30"/>
      <c r="X15" s="32">
        <f>Table2[[#This Row],[A 
CAT 
€]]*Table2[[#This Row],[required
amount
CAT A]]</f>
        <v>0</v>
      </c>
      <c r="Y15" s="32">
        <f>Table2[[#This Row],[B 
CAT
€]]*Table2[[#This Row],[required 
amount
CAT B]]</f>
        <v>0</v>
      </c>
      <c r="Z15" s="32"/>
      <c r="AA15" s="32"/>
      <c r="AB15" s="32"/>
      <c r="AC15" s="30"/>
      <c r="AD15" s="33">
        <f>SUM(Table2[[#This Row],[Total value 
CAT A]:[Total value 
CAT E]])</f>
        <v>0</v>
      </c>
      <c r="AE15" s="34"/>
      <c r="AF15" s="34"/>
      <c r="AG15" s="34"/>
      <c r="AH15" s="34"/>
      <c r="AI15" s="34"/>
      <c r="AJ15" s="34"/>
      <c r="AK15" s="34"/>
    </row>
    <row r="16" spans="1:38" s="35" customFormat="1" ht="56.25" x14ac:dyDescent="0.2">
      <c r="A16" s="25" t="s">
        <v>1</v>
      </c>
      <c r="B16" s="26">
        <v>42594</v>
      </c>
      <c r="C16" s="27">
        <v>0.58333333333333337</v>
      </c>
      <c r="D16" s="27">
        <v>0.68055555555555547</v>
      </c>
      <c r="E16" s="29" t="s">
        <v>137</v>
      </c>
      <c r="F16" s="25" t="s">
        <v>67</v>
      </c>
      <c r="G16" s="29" t="s">
        <v>114</v>
      </c>
      <c r="H16" s="25" t="s">
        <v>138</v>
      </c>
      <c r="I16" s="90" t="s">
        <v>119</v>
      </c>
      <c r="J16" s="30"/>
      <c r="K16" s="93">
        <v>76.8</v>
      </c>
      <c r="L16" s="93">
        <v>48</v>
      </c>
      <c r="M16" s="93"/>
      <c r="N16" s="93"/>
      <c r="O16" s="93"/>
      <c r="P16" s="30"/>
      <c r="Q16" s="10"/>
      <c r="R16" s="10"/>
      <c r="S16" s="10"/>
      <c r="T16" s="10"/>
      <c r="U16" s="10"/>
      <c r="V16" s="10"/>
      <c r="W16" s="30"/>
      <c r="X16" s="32">
        <f>Table2[[#This Row],[A 
CAT 
€]]*Table2[[#This Row],[required
amount
CAT A]]</f>
        <v>0</v>
      </c>
      <c r="Y16" s="32">
        <f>Table2[[#This Row],[B 
CAT
€]]*Table2[[#This Row],[required 
amount
CAT B]]</f>
        <v>0</v>
      </c>
      <c r="Z16" s="32"/>
      <c r="AA16" s="32"/>
      <c r="AB16" s="32"/>
      <c r="AC16" s="30"/>
      <c r="AD16" s="33">
        <f>SUM(Table2[[#This Row],[Total value 
CAT A]:[Total value 
CAT E]])</f>
        <v>0</v>
      </c>
      <c r="AE16" s="34"/>
      <c r="AF16" s="34"/>
      <c r="AG16" s="34"/>
      <c r="AH16" s="34"/>
      <c r="AI16" s="34"/>
      <c r="AJ16" s="34"/>
      <c r="AK16" s="34"/>
    </row>
    <row r="17" spans="1:38" s="35" customFormat="1" ht="146.25" x14ac:dyDescent="0.2">
      <c r="A17" s="25" t="s">
        <v>6</v>
      </c>
      <c r="B17" s="26">
        <v>42594</v>
      </c>
      <c r="C17" s="27">
        <v>0.39583333333333331</v>
      </c>
      <c r="D17" s="27">
        <v>0.54722222222222217</v>
      </c>
      <c r="E17" s="29" t="s">
        <v>139</v>
      </c>
      <c r="F17" s="25" t="s">
        <v>67</v>
      </c>
      <c r="G17" s="29" t="s">
        <v>140</v>
      </c>
      <c r="H17" s="25" t="s">
        <v>141</v>
      </c>
      <c r="I17" s="90" t="s">
        <v>116</v>
      </c>
      <c r="J17" s="30"/>
      <c r="K17" s="93">
        <v>168</v>
      </c>
      <c r="L17" s="93">
        <v>134.4</v>
      </c>
      <c r="M17" s="93">
        <v>76.8</v>
      </c>
      <c r="N17" s="93">
        <v>48</v>
      </c>
      <c r="O17" s="93"/>
      <c r="P17" s="30"/>
      <c r="Q17" s="10"/>
      <c r="R17" s="10"/>
      <c r="S17" s="10"/>
      <c r="T17" s="10"/>
      <c r="U17" s="10"/>
      <c r="V17" s="10"/>
      <c r="W17" s="30"/>
      <c r="X17" s="32">
        <f>Table2[[#This Row],[A 
CAT 
€]]*Table2[[#This Row],[required
amount
CAT A]]</f>
        <v>0</v>
      </c>
      <c r="Y17" s="32">
        <f>Table2[[#This Row],[B 
CAT
€]]*Table2[[#This Row],[required 
amount
CAT B]]</f>
        <v>0</v>
      </c>
      <c r="Z17" s="32"/>
      <c r="AA17" s="32"/>
      <c r="AB17" s="32"/>
      <c r="AC17" s="30"/>
      <c r="AD17" s="33">
        <f>SUM(Table2[[#This Row],[Total value 
CAT A]:[Total value 
CAT E]])</f>
        <v>0</v>
      </c>
      <c r="AE17" s="34"/>
      <c r="AF17" s="34"/>
      <c r="AG17" s="34"/>
      <c r="AH17" s="34"/>
      <c r="AI17" s="34"/>
      <c r="AJ17" s="34"/>
      <c r="AK17" s="34"/>
    </row>
    <row r="18" spans="1:38" s="35" customFormat="1" ht="180" x14ac:dyDescent="0.2">
      <c r="A18" s="25" t="s">
        <v>6</v>
      </c>
      <c r="B18" s="26">
        <v>42594</v>
      </c>
      <c r="C18" s="27">
        <v>0.84722222222222221</v>
      </c>
      <c r="D18" s="27">
        <v>0.97430555555555554</v>
      </c>
      <c r="E18" s="29" t="s">
        <v>142</v>
      </c>
      <c r="F18" s="25" t="s">
        <v>67</v>
      </c>
      <c r="G18" s="29" t="s">
        <v>140</v>
      </c>
      <c r="H18" s="25" t="s">
        <v>143</v>
      </c>
      <c r="I18" s="90" t="s">
        <v>119</v>
      </c>
      <c r="J18" s="30"/>
      <c r="K18" s="93">
        <v>408</v>
      </c>
      <c r="L18" s="93">
        <v>328</v>
      </c>
      <c r="M18" s="93">
        <v>182.4</v>
      </c>
      <c r="N18" s="93">
        <v>124.8</v>
      </c>
      <c r="O18" s="93"/>
      <c r="P18" s="30"/>
      <c r="Q18" s="10"/>
      <c r="R18" s="10"/>
      <c r="S18" s="10"/>
      <c r="T18" s="10"/>
      <c r="U18" s="10"/>
      <c r="V18" s="10"/>
      <c r="W18" s="30"/>
      <c r="X18" s="32">
        <f>Table2[[#This Row],[A 
CAT 
€]]*Table2[[#This Row],[required
amount
CAT A]]</f>
        <v>0</v>
      </c>
      <c r="Y18" s="32">
        <f>Table2[[#This Row],[B 
CAT
€]]*Table2[[#This Row],[required 
amount
CAT B]]</f>
        <v>0</v>
      </c>
      <c r="Z18" s="32"/>
      <c r="AA18" s="32"/>
      <c r="AB18" s="32"/>
      <c r="AC18" s="30"/>
      <c r="AD18" s="33">
        <f>SUM(Table2[[#This Row],[Total value 
CAT A]:[Total value 
CAT E]])</f>
        <v>0</v>
      </c>
      <c r="AE18" s="34"/>
      <c r="AF18" s="34"/>
      <c r="AG18" s="34"/>
      <c r="AH18" s="34"/>
      <c r="AI18" s="34"/>
      <c r="AJ18" s="34"/>
      <c r="AK18" s="34"/>
    </row>
    <row r="19" spans="1:38" s="35" customFormat="1" ht="112.5" x14ac:dyDescent="0.2">
      <c r="A19" s="25" t="s">
        <v>6</v>
      </c>
      <c r="B19" s="26">
        <v>42595</v>
      </c>
      <c r="C19" s="27">
        <v>0.39583333333333331</v>
      </c>
      <c r="D19" s="27">
        <v>0.53125</v>
      </c>
      <c r="E19" s="29" t="s">
        <v>144</v>
      </c>
      <c r="F19" s="25" t="s">
        <v>67</v>
      </c>
      <c r="G19" s="29" t="s">
        <v>140</v>
      </c>
      <c r="H19" s="25" t="s">
        <v>145</v>
      </c>
      <c r="I19" s="90" t="s">
        <v>116</v>
      </c>
      <c r="J19" s="30"/>
      <c r="K19" s="93">
        <v>168</v>
      </c>
      <c r="L19" s="93">
        <v>134.4</v>
      </c>
      <c r="M19" s="93">
        <v>76.8</v>
      </c>
      <c r="N19" s="93">
        <v>48</v>
      </c>
      <c r="O19" s="93"/>
      <c r="P19" s="30"/>
      <c r="Q19" s="10"/>
      <c r="R19" s="10"/>
      <c r="S19" s="10"/>
      <c r="T19" s="10"/>
      <c r="U19" s="10"/>
      <c r="V19" s="10"/>
      <c r="W19" s="30"/>
      <c r="X19" s="32">
        <f>Table2[[#This Row],[A 
CAT 
€]]*Table2[[#This Row],[required
amount
CAT A]]</f>
        <v>0</v>
      </c>
      <c r="Y19" s="32">
        <f>Table2[[#This Row],[B 
CAT
€]]*Table2[[#This Row],[required 
amount
CAT B]]</f>
        <v>0</v>
      </c>
      <c r="Z19" s="32">
        <f>Table2[[#This Row],[C 
CAT
€]]*Table2[[#This Row],[required 
amount
CAT C]]</f>
        <v>0</v>
      </c>
      <c r="AA19" s="32">
        <f>Table2[[#This Row],[D 
CAT
€]]*Table2[[#This Row],[required 
amount
CAT D]]</f>
        <v>0</v>
      </c>
      <c r="AB19" s="32"/>
      <c r="AC19" s="30"/>
      <c r="AD19" s="33">
        <f>SUM(Table2[[#This Row],[Total value 
CAT A]:[Total value 
CAT E]])</f>
        <v>0</v>
      </c>
      <c r="AE19" s="34"/>
      <c r="AF19" s="34"/>
      <c r="AG19" s="34"/>
      <c r="AH19" s="34"/>
      <c r="AI19" s="34"/>
      <c r="AJ19" s="34"/>
      <c r="AK19" s="34"/>
      <c r="AL19" s="34"/>
    </row>
    <row r="20" spans="1:38" s="35" customFormat="1" ht="168.75" x14ac:dyDescent="0.2">
      <c r="A20" s="4" t="s">
        <v>6</v>
      </c>
      <c r="B20" s="26">
        <v>42595</v>
      </c>
      <c r="C20" s="7">
        <v>0.83333333333333337</v>
      </c>
      <c r="D20" s="7">
        <v>0.96527777777777779</v>
      </c>
      <c r="E20" s="29" t="s">
        <v>146</v>
      </c>
      <c r="F20" s="25" t="s">
        <v>67</v>
      </c>
      <c r="G20" s="29" t="s">
        <v>140</v>
      </c>
      <c r="H20" s="4" t="s">
        <v>147</v>
      </c>
      <c r="I20" s="91" t="s">
        <v>119</v>
      </c>
      <c r="J20" s="30"/>
      <c r="K20" s="93">
        <v>408</v>
      </c>
      <c r="L20" s="93">
        <v>328</v>
      </c>
      <c r="M20" s="93">
        <v>182.4</v>
      </c>
      <c r="N20" s="93">
        <v>124.8</v>
      </c>
      <c r="O20" s="93"/>
      <c r="P20" s="30"/>
      <c r="Q20" s="10"/>
      <c r="R20" s="10"/>
      <c r="S20" s="10"/>
      <c r="T20" s="10"/>
      <c r="U20" s="10"/>
      <c r="V20" s="10"/>
      <c r="W20" s="30"/>
      <c r="X20" s="32">
        <f>Table2[[#This Row],[A 
CAT 
€]]*Table2[[#This Row],[required
amount
CAT A]]</f>
        <v>0</v>
      </c>
      <c r="Y20" s="32">
        <f>Table2[[#This Row],[B 
CAT
€]]*Table2[[#This Row],[required 
amount
CAT B]]</f>
        <v>0</v>
      </c>
      <c r="Z20" s="32">
        <f>Table2[[#This Row],[C 
CAT
€]]*Table2[[#This Row],[required 
amount
CAT C]]</f>
        <v>0</v>
      </c>
      <c r="AA20" s="32">
        <f>Table2[[#This Row],[D 
CAT
€]]*Table2[[#This Row],[required 
amount
CAT D]]</f>
        <v>0</v>
      </c>
      <c r="AB20" s="32"/>
      <c r="AC20" s="30"/>
      <c r="AD20" s="33">
        <f>SUM(Table2[[#This Row],[Total value 
CAT A]:[Total value 
CAT E]])</f>
        <v>0</v>
      </c>
      <c r="AE20" s="34"/>
      <c r="AF20" s="34"/>
      <c r="AG20" s="34"/>
      <c r="AH20" s="34"/>
      <c r="AI20" s="34"/>
      <c r="AJ20" s="34"/>
      <c r="AK20" s="34"/>
      <c r="AL20" s="34"/>
    </row>
    <row r="21" spans="1:38" s="35" customFormat="1" ht="135" x14ac:dyDescent="0.2">
      <c r="A21" s="25" t="s">
        <v>6</v>
      </c>
      <c r="B21" s="26">
        <v>42596</v>
      </c>
      <c r="C21" s="7">
        <v>0.84375</v>
      </c>
      <c r="D21" s="7">
        <v>0.9375</v>
      </c>
      <c r="E21" s="29" t="s">
        <v>149</v>
      </c>
      <c r="F21" s="25" t="s">
        <v>67</v>
      </c>
      <c r="G21" s="29" t="s">
        <v>140</v>
      </c>
      <c r="H21" s="25" t="s">
        <v>148</v>
      </c>
      <c r="I21" s="90" t="s">
        <v>119</v>
      </c>
      <c r="J21" s="30"/>
      <c r="K21" s="93">
        <v>528</v>
      </c>
      <c r="L21" s="93">
        <v>408</v>
      </c>
      <c r="M21" s="93">
        <v>254.4</v>
      </c>
      <c r="N21" s="93">
        <v>168</v>
      </c>
      <c r="O21" s="93"/>
      <c r="P21" s="30"/>
      <c r="Q21" s="10"/>
      <c r="R21" s="10"/>
      <c r="S21" s="10"/>
      <c r="T21" s="10"/>
      <c r="U21" s="10"/>
      <c r="V21" s="10"/>
      <c r="W21" s="30"/>
      <c r="X21" s="32">
        <f>Table2[[#This Row],[A 
CAT 
€]]*Table2[[#This Row],[required
amount
CAT A]]</f>
        <v>0</v>
      </c>
      <c r="Y21" s="32">
        <f>Table2[[#This Row],[B 
CAT
€]]*Table2[[#This Row],[required 
amount
CAT B]]</f>
        <v>0</v>
      </c>
      <c r="Z21" s="32">
        <f>Table2[[#This Row],[C 
CAT
€]]*Table2[[#This Row],[required 
amount
CAT C]]</f>
        <v>0</v>
      </c>
      <c r="AA21" s="32">
        <f>Table2[[#This Row],[D 
CAT
€]]*Table2[[#This Row],[required 
amount
CAT D]]</f>
        <v>0</v>
      </c>
      <c r="AB21" s="32"/>
      <c r="AC21" s="30"/>
      <c r="AD21" s="33">
        <f>SUM(Table2[[#This Row],[Total value 
CAT A]:[Total value 
CAT E]])</f>
        <v>0</v>
      </c>
      <c r="AE21" s="34"/>
      <c r="AF21" s="34"/>
      <c r="AG21" s="34"/>
      <c r="AH21" s="34"/>
      <c r="AI21" s="34"/>
      <c r="AJ21" s="34"/>
      <c r="AK21" s="34"/>
      <c r="AL21" s="34"/>
    </row>
    <row r="22" spans="1:38" s="35" customFormat="1" ht="101.25" x14ac:dyDescent="0.2">
      <c r="A22" s="25" t="s">
        <v>6</v>
      </c>
      <c r="B22" s="26">
        <v>42597</v>
      </c>
      <c r="C22" s="27">
        <v>0.39583333333333331</v>
      </c>
      <c r="D22" s="27">
        <v>0.50694444444444442</v>
      </c>
      <c r="E22" s="29" t="s">
        <v>150</v>
      </c>
      <c r="F22" s="25" t="s">
        <v>67</v>
      </c>
      <c r="G22" s="29" t="s">
        <v>140</v>
      </c>
      <c r="H22" s="4" t="s">
        <v>151</v>
      </c>
      <c r="I22" s="91" t="s">
        <v>116</v>
      </c>
      <c r="J22" s="30"/>
      <c r="K22" s="93">
        <v>168</v>
      </c>
      <c r="L22" s="93">
        <v>134.4</v>
      </c>
      <c r="M22" s="93">
        <v>76.8</v>
      </c>
      <c r="N22" s="93">
        <v>48</v>
      </c>
      <c r="O22" s="93"/>
      <c r="P22" s="30"/>
      <c r="Q22" s="10"/>
      <c r="R22" s="10"/>
      <c r="S22" s="10"/>
      <c r="T22" s="10"/>
      <c r="U22" s="10"/>
      <c r="V22" s="10"/>
      <c r="W22" s="30"/>
      <c r="X22" s="32">
        <f>Table2[[#This Row],[A 
CAT 
€]]*Table2[[#This Row],[required
amount
CAT A]]</f>
        <v>0</v>
      </c>
      <c r="Y22" s="32">
        <f>Table2[[#This Row],[B 
CAT
€]]*Table2[[#This Row],[required 
amount
CAT B]]</f>
        <v>0</v>
      </c>
      <c r="Z22" s="32">
        <f>Table2[[#This Row],[C 
CAT
€]]*Table2[[#This Row],[required 
amount
CAT C]]</f>
        <v>0</v>
      </c>
      <c r="AA22" s="32">
        <f>Table2[[#This Row],[D 
CAT
€]]*Table2[[#This Row],[required 
amount
CAT D]]</f>
        <v>0</v>
      </c>
      <c r="AB22" s="32"/>
      <c r="AC22" s="30"/>
      <c r="AD22" s="33">
        <f>SUM(Table2[[#This Row],[Total value 
CAT A]:[Total value 
CAT E]])</f>
        <v>0</v>
      </c>
      <c r="AE22" s="34"/>
      <c r="AF22" s="34"/>
      <c r="AG22" s="34"/>
      <c r="AH22" s="34"/>
      <c r="AI22" s="34"/>
      <c r="AJ22" s="34"/>
      <c r="AK22" s="34"/>
      <c r="AL22" s="34"/>
    </row>
    <row r="23" spans="1:38" s="35" customFormat="1" ht="157.5" x14ac:dyDescent="0.2">
      <c r="A23" s="25" t="s">
        <v>6</v>
      </c>
      <c r="B23" s="26">
        <v>42597</v>
      </c>
      <c r="C23" s="7">
        <v>0.84375</v>
      </c>
      <c r="D23" s="7">
        <v>0.94791666666666663</v>
      </c>
      <c r="E23" s="29" t="s">
        <v>152</v>
      </c>
      <c r="F23" s="25" t="s">
        <v>67</v>
      </c>
      <c r="G23" s="29" t="s">
        <v>140</v>
      </c>
      <c r="H23" s="25" t="s">
        <v>153</v>
      </c>
      <c r="I23" s="90" t="s">
        <v>119</v>
      </c>
      <c r="J23" s="30"/>
      <c r="K23" s="93">
        <v>408</v>
      </c>
      <c r="L23" s="93">
        <v>328</v>
      </c>
      <c r="M23" s="93">
        <v>182.4</v>
      </c>
      <c r="N23" s="93">
        <v>124.8</v>
      </c>
      <c r="O23" s="93"/>
      <c r="P23" s="30"/>
      <c r="Q23" s="10"/>
      <c r="R23" s="10"/>
      <c r="S23" s="10"/>
      <c r="T23" s="10"/>
      <c r="U23" s="10"/>
      <c r="V23" s="10"/>
      <c r="W23" s="30"/>
      <c r="X23" s="32">
        <f>Table2[[#This Row],[A 
CAT 
€]]*Table2[[#This Row],[required
amount
CAT A]]</f>
        <v>0</v>
      </c>
      <c r="Y23" s="32">
        <f>Table2[[#This Row],[B 
CAT
€]]*Table2[[#This Row],[required 
amount
CAT B]]</f>
        <v>0</v>
      </c>
      <c r="Z23" s="32">
        <f>Table2[[#This Row],[C 
CAT
€]]*Table2[[#This Row],[required 
amount
CAT C]]</f>
        <v>0</v>
      </c>
      <c r="AA23" s="32">
        <f>Table2[[#This Row],[D 
CAT
€]]*Table2[[#This Row],[required 
amount
CAT D]]</f>
        <v>0</v>
      </c>
      <c r="AB23" s="32"/>
      <c r="AC23" s="30"/>
      <c r="AD23" s="33">
        <f>SUM(Table2[[#This Row],[Total value 
CAT A]:[Total value 
CAT E]])</f>
        <v>0</v>
      </c>
      <c r="AE23" s="34"/>
      <c r="AF23" s="34"/>
      <c r="AG23" s="34"/>
      <c r="AH23" s="34"/>
      <c r="AI23" s="34"/>
      <c r="AJ23" s="34"/>
      <c r="AK23" s="34"/>
      <c r="AL23" s="34"/>
    </row>
    <row r="24" spans="1:38" s="35" customFormat="1" ht="101.25" x14ac:dyDescent="0.2">
      <c r="A24" s="25" t="s">
        <v>6</v>
      </c>
      <c r="B24" s="26">
        <v>42598</v>
      </c>
      <c r="C24" s="27">
        <v>0.39583333333333331</v>
      </c>
      <c r="D24" s="27">
        <v>0.52430555555555558</v>
      </c>
      <c r="E24" s="29" t="s">
        <v>154</v>
      </c>
      <c r="F24" s="25" t="s">
        <v>67</v>
      </c>
      <c r="G24" s="29" t="s">
        <v>140</v>
      </c>
      <c r="H24" s="25" t="s">
        <v>155</v>
      </c>
      <c r="I24" s="90" t="s">
        <v>116</v>
      </c>
      <c r="J24" s="30"/>
      <c r="K24" s="93">
        <v>168</v>
      </c>
      <c r="L24" s="93">
        <v>134.4</v>
      </c>
      <c r="M24" s="93">
        <v>76.8</v>
      </c>
      <c r="N24" s="93">
        <v>48</v>
      </c>
      <c r="O24" s="93"/>
      <c r="P24" s="30"/>
      <c r="Q24" s="10"/>
      <c r="R24" s="10"/>
      <c r="S24" s="10"/>
      <c r="T24" s="10"/>
      <c r="U24" s="10"/>
      <c r="V24" s="10"/>
      <c r="W24" s="30"/>
      <c r="X24" s="32">
        <f>Table2[[#This Row],[A 
CAT 
€]]*Table2[[#This Row],[required
amount
CAT A]]</f>
        <v>0</v>
      </c>
      <c r="Y24" s="32">
        <f>Table2[[#This Row],[B 
CAT
€]]*Table2[[#This Row],[required 
amount
CAT B]]</f>
        <v>0</v>
      </c>
      <c r="Z24" s="32">
        <f>Table2[[#This Row],[C 
CAT
€]]*Table2[[#This Row],[required 
amount
CAT C]]</f>
        <v>0</v>
      </c>
      <c r="AA24" s="32">
        <f>Table2[[#This Row],[D 
CAT
€]]*Table2[[#This Row],[required 
amount
CAT D]]</f>
        <v>0</v>
      </c>
      <c r="AB24" s="32"/>
      <c r="AC24" s="30"/>
      <c r="AD24" s="33">
        <f>SUM(Table2[[#This Row],[Total value 
CAT A]:[Total value 
CAT E]])</f>
        <v>0</v>
      </c>
      <c r="AE24" s="34"/>
      <c r="AF24" s="34"/>
      <c r="AG24" s="34"/>
      <c r="AH24" s="34"/>
      <c r="AI24" s="34"/>
      <c r="AJ24" s="34"/>
      <c r="AK24" s="34"/>
      <c r="AL24" s="34"/>
    </row>
    <row r="25" spans="1:38" s="35" customFormat="1" ht="191.25" x14ac:dyDescent="0.2">
      <c r="A25" s="25" t="s">
        <v>6</v>
      </c>
      <c r="B25" s="26">
        <v>42598</v>
      </c>
      <c r="C25" s="7">
        <v>0.84375</v>
      </c>
      <c r="D25" s="7">
        <v>0.94791666666666663</v>
      </c>
      <c r="E25" s="29" t="s">
        <v>156</v>
      </c>
      <c r="F25" s="25" t="s">
        <v>67</v>
      </c>
      <c r="G25" s="29" t="s">
        <v>140</v>
      </c>
      <c r="H25" s="4" t="s">
        <v>157</v>
      </c>
      <c r="I25" s="91" t="s">
        <v>119</v>
      </c>
      <c r="J25" s="30"/>
      <c r="K25" s="93">
        <v>408</v>
      </c>
      <c r="L25" s="93">
        <v>328</v>
      </c>
      <c r="M25" s="93">
        <v>182.4</v>
      </c>
      <c r="N25" s="93">
        <v>124.8</v>
      </c>
      <c r="O25" s="93"/>
      <c r="P25" s="30"/>
      <c r="Q25" s="10"/>
      <c r="R25" s="10"/>
      <c r="S25" s="10"/>
      <c r="T25" s="10"/>
      <c r="U25" s="10"/>
      <c r="V25" s="10"/>
      <c r="W25" s="30"/>
      <c r="X25" s="32">
        <f>Table2[[#This Row],[A 
CAT 
€]]*Table2[[#This Row],[required
amount
CAT A]]</f>
        <v>0</v>
      </c>
      <c r="Y25" s="32">
        <f>Table2[[#This Row],[B 
CAT
€]]*Table2[[#This Row],[required 
amount
CAT B]]</f>
        <v>0</v>
      </c>
      <c r="Z25" s="32">
        <f>Table2[[#This Row],[C 
CAT
€]]*Table2[[#This Row],[required 
amount
CAT C]]</f>
        <v>0</v>
      </c>
      <c r="AA25" s="32">
        <f>Table2[[#This Row],[D 
CAT
€]]*Table2[[#This Row],[required 
amount
CAT D]]</f>
        <v>0</v>
      </c>
      <c r="AB25" s="32"/>
      <c r="AC25" s="30"/>
      <c r="AD25" s="33">
        <f>SUM(Table2[[#This Row],[Total value 
CAT A]:[Total value 
CAT E]])</f>
        <v>0</v>
      </c>
      <c r="AE25" s="34"/>
      <c r="AF25" s="34"/>
      <c r="AG25" s="34"/>
      <c r="AH25" s="34"/>
      <c r="AI25" s="34"/>
      <c r="AJ25" s="34"/>
      <c r="AK25" s="34"/>
      <c r="AL25" s="34"/>
    </row>
    <row r="26" spans="1:38" s="35" customFormat="1" ht="135" x14ac:dyDescent="0.2">
      <c r="A26" s="25" t="s">
        <v>6</v>
      </c>
      <c r="B26" s="26">
        <v>42599</v>
      </c>
      <c r="C26" s="27">
        <v>0.39583333333333331</v>
      </c>
      <c r="D26" s="27">
        <v>0.54375000000000007</v>
      </c>
      <c r="E26" s="29" t="s">
        <v>158</v>
      </c>
      <c r="F26" s="25" t="s">
        <v>67</v>
      </c>
      <c r="G26" s="29" t="s">
        <v>140</v>
      </c>
      <c r="H26" s="25" t="s">
        <v>159</v>
      </c>
      <c r="I26" s="90" t="s">
        <v>116</v>
      </c>
      <c r="J26" s="30"/>
      <c r="K26" s="93">
        <v>168</v>
      </c>
      <c r="L26" s="93">
        <v>134.4</v>
      </c>
      <c r="M26" s="93">
        <v>76.8</v>
      </c>
      <c r="N26" s="93">
        <v>48</v>
      </c>
      <c r="O26" s="93"/>
      <c r="P26" s="30"/>
      <c r="Q26" s="10"/>
      <c r="R26" s="10"/>
      <c r="S26" s="10"/>
      <c r="T26" s="10"/>
      <c r="U26" s="10"/>
      <c r="V26" s="10"/>
      <c r="W26" s="30"/>
      <c r="X26" s="32">
        <f>Table2[[#This Row],[A 
CAT 
€]]*Table2[[#This Row],[required
amount
CAT A]]</f>
        <v>0</v>
      </c>
      <c r="Y26" s="32">
        <f>Table2[[#This Row],[B 
CAT
€]]*Table2[[#This Row],[required 
amount
CAT B]]</f>
        <v>0</v>
      </c>
      <c r="Z26" s="32">
        <f>Table2[[#This Row],[C 
CAT
€]]*Table2[[#This Row],[required 
amount
CAT C]]</f>
        <v>0</v>
      </c>
      <c r="AA26" s="32">
        <f>Table2[[#This Row],[D 
CAT
€]]*Table2[[#This Row],[required 
amount
CAT D]]</f>
        <v>0</v>
      </c>
      <c r="AB26" s="32"/>
      <c r="AC26" s="30"/>
      <c r="AD26" s="33">
        <f>SUM(Table2[[#This Row],[Total value 
CAT A]:[Total value 
CAT E]])</f>
        <v>0</v>
      </c>
      <c r="AE26" s="34"/>
      <c r="AF26" s="34"/>
      <c r="AG26" s="34"/>
      <c r="AH26" s="34"/>
      <c r="AI26" s="34"/>
      <c r="AJ26" s="34"/>
      <c r="AK26" s="34"/>
      <c r="AL26" s="34"/>
    </row>
    <row r="27" spans="1:38" s="35" customFormat="1" ht="191.25" x14ac:dyDescent="0.2">
      <c r="A27" s="25" t="s">
        <v>6</v>
      </c>
      <c r="B27" s="26">
        <v>42599</v>
      </c>
      <c r="C27" s="7">
        <v>0.84722222222222221</v>
      </c>
      <c r="D27" s="7">
        <v>0.96180555555555547</v>
      </c>
      <c r="E27" s="29" t="s">
        <v>160</v>
      </c>
      <c r="F27" s="25" t="s">
        <v>67</v>
      </c>
      <c r="G27" s="29" t="s">
        <v>140</v>
      </c>
      <c r="H27" s="25" t="s">
        <v>161</v>
      </c>
      <c r="I27" s="90" t="s">
        <v>119</v>
      </c>
      <c r="J27" s="30"/>
      <c r="K27" s="93">
        <v>408</v>
      </c>
      <c r="L27" s="93">
        <v>328</v>
      </c>
      <c r="M27" s="93">
        <v>182.4</v>
      </c>
      <c r="N27" s="93">
        <v>124.8</v>
      </c>
      <c r="O27" s="93"/>
      <c r="P27" s="30"/>
      <c r="Q27" s="10"/>
      <c r="R27" s="10"/>
      <c r="S27" s="10"/>
      <c r="T27" s="10"/>
      <c r="U27" s="10"/>
      <c r="V27" s="10"/>
      <c r="W27" s="30"/>
      <c r="X27" s="32">
        <f>Table2[[#This Row],[A 
CAT 
€]]*Table2[[#This Row],[required
amount
CAT A]]</f>
        <v>0</v>
      </c>
      <c r="Y27" s="32">
        <f>Table2[[#This Row],[B 
CAT
€]]*Table2[[#This Row],[required 
amount
CAT B]]</f>
        <v>0</v>
      </c>
      <c r="Z27" s="32">
        <f>Table2[[#This Row],[C 
CAT
€]]*Table2[[#This Row],[required 
amount
CAT C]]</f>
        <v>0</v>
      </c>
      <c r="AA27" s="32">
        <f>Table2[[#This Row],[D 
CAT
€]]*Table2[[#This Row],[required 
amount
CAT D]]</f>
        <v>0</v>
      </c>
      <c r="AB27" s="32"/>
      <c r="AC27" s="30"/>
      <c r="AD27" s="33">
        <f>SUM(Table2[[#This Row],[Total value 
CAT A]:[Total value 
CAT E]])</f>
        <v>0</v>
      </c>
      <c r="AE27" s="34"/>
      <c r="AF27" s="34"/>
      <c r="AG27" s="34"/>
      <c r="AH27" s="34"/>
      <c r="AI27" s="34"/>
      <c r="AJ27" s="34"/>
      <c r="AK27" s="34"/>
      <c r="AL27" s="34"/>
    </row>
    <row r="28" spans="1:38" s="35" customFormat="1" ht="135" x14ac:dyDescent="0.2">
      <c r="A28" s="25" t="s">
        <v>6</v>
      </c>
      <c r="B28" s="26">
        <v>42600</v>
      </c>
      <c r="C28" s="27">
        <v>0.39583333333333331</v>
      </c>
      <c r="D28" s="27">
        <v>0.68402777777777779</v>
      </c>
      <c r="E28" s="29" t="s">
        <v>162</v>
      </c>
      <c r="F28" s="25" t="s">
        <v>67</v>
      </c>
      <c r="G28" s="29" t="s">
        <v>140</v>
      </c>
      <c r="H28" s="4" t="s">
        <v>163</v>
      </c>
      <c r="I28" s="91" t="s">
        <v>116</v>
      </c>
      <c r="J28" s="30"/>
      <c r="K28" s="93">
        <v>168</v>
      </c>
      <c r="L28" s="93">
        <v>134.4</v>
      </c>
      <c r="M28" s="93">
        <v>76.8</v>
      </c>
      <c r="N28" s="93">
        <v>48</v>
      </c>
      <c r="O28" s="93"/>
      <c r="P28" s="30"/>
      <c r="Q28" s="10"/>
      <c r="R28" s="10"/>
      <c r="S28" s="10"/>
      <c r="T28" s="10"/>
      <c r="U28" s="10"/>
      <c r="V28" s="10"/>
      <c r="W28" s="30"/>
      <c r="X28" s="32">
        <f>Table2[[#This Row],[A 
CAT 
€]]*Table2[[#This Row],[required
amount
CAT A]]</f>
        <v>0</v>
      </c>
      <c r="Y28" s="32">
        <f>Table2[[#This Row],[B 
CAT
€]]*Table2[[#This Row],[required 
amount
CAT B]]</f>
        <v>0</v>
      </c>
      <c r="Z28" s="32">
        <f>Table2[[#This Row],[C 
CAT
€]]*Table2[[#This Row],[required 
amount
CAT C]]</f>
        <v>0</v>
      </c>
      <c r="AA28" s="32">
        <f>Table2[[#This Row],[D 
CAT
€]]*Table2[[#This Row],[required 
amount
CAT D]]</f>
        <v>0</v>
      </c>
      <c r="AB28" s="32"/>
      <c r="AC28" s="30"/>
      <c r="AD28" s="33">
        <f>SUM(Table2[[#This Row],[Total value 
CAT A]:[Total value 
CAT E]])</f>
        <v>0</v>
      </c>
      <c r="AE28" s="34"/>
      <c r="AF28" s="34"/>
      <c r="AG28" s="34"/>
      <c r="AH28" s="34"/>
      <c r="AI28" s="34"/>
      <c r="AJ28" s="34"/>
      <c r="AK28" s="34"/>
      <c r="AL28" s="34"/>
    </row>
    <row r="29" spans="1:38" s="35" customFormat="1" ht="168.75" x14ac:dyDescent="0.2">
      <c r="A29" s="25" t="s">
        <v>6</v>
      </c>
      <c r="B29" s="26">
        <v>42600</v>
      </c>
      <c r="C29" s="7">
        <v>0.77430555555555547</v>
      </c>
      <c r="D29" s="7">
        <v>0.93819444444444444</v>
      </c>
      <c r="E29" s="29" t="s">
        <v>164</v>
      </c>
      <c r="F29" s="25" t="s">
        <v>67</v>
      </c>
      <c r="G29" s="29" t="s">
        <v>165</v>
      </c>
      <c r="H29" s="25" t="s">
        <v>166</v>
      </c>
      <c r="I29" s="90" t="s">
        <v>119</v>
      </c>
      <c r="J29" s="30"/>
      <c r="K29" s="93">
        <v>408</v>
      </c>
      <c r="L29" s="93">
        <v>328</v>
      </c>
      <c r="M29" s="93">
        <v>182.4</v>
      </c>
      <c r="N29" s="93">
        <v>124.8</v>
      </c>
      <c r="O29" s="93"/>
      <c r="P29" s="30"/>
      <c r="Q29" s="10"/>
      <c r="R29" s="10"/>
      <c r="S29" s="10"/>
      <c r="T29" s="10"/>
      <c r="U29" s="10"/>
      <c r="V29" s="10"/>
      <c r="W29" s="30"/>
      <c r="X29" s="32">
        <f>Table2[[#This Row],[A 
CAT 
€]]*Table2[[#This Row],[required
amount
CAT A]]</f>
        <v>0</v>
      </c>
      <c r="Y29" s="32">
        <f>Table2[[#This Row],[B 
CAT
€]]*Table2[[#This Row],[required 
amount
CAT B]]</f>
        <v>0</v>
      </c>
      <c r="Z29" s="32">
        <f>Table2[[#This Row],[C 
CAT
€]]*Table2[[#This Row],[required 
amount
CAT C]]</f>
        <v>0</v>
      </c>
      <c r="AA29" s="32">
        <f>Table2[[#This Row],[D 
CAT
€]]*Table2[[#This Row],[required 
amount
CAT D]]</f>
        <v>0</v>
      </c>
      <c r="AB29" s="32"/>
      <c r="AC29" s="30"/>
      <c r="AD29" s="33">
        <f>SUM(Table2[[#This Row],[Total value 
CAT A]:[Total value 
CAT E]])</f>
        <v>0</v>
      </c>
      <c r="AE29" s="34"/>
      <c r="AF29" s="34"/>
      <c r="AG29" s="34"/>
      <c r="AH29" s="34"/>
      <c r="AI29" s="34"/>
      <c r="AJ29" s="34"/>
      <c r="AK29" s="34"/>
      <c r="AL29" s="34"/>
    </row>
    <row r="30" spans="1:38" s="35" customFormat="1" ht="202.5" x14ac:dyDescent="0.2">
      <c r="A30" s="25" t="s">
        <v>6</v>
      </c>
      <c r="B30" s="26">
        <v>42601</v>
      </c>
      <c r="C30" s="27">
        <v>0.84027777777777779</v>
      </c>
      <c r="D30" s="27">
        <v>0.94791666666666663</v>
      </c>
      <c r="E30" s="29" t="s">
        <v>167</v>
      </c>
      <c r="F30" s="25" t="s">
        <v>67</v>
      </c>
      <c r="G30" s="29" t="s">
        <v>165</v>
      </c>
      <c r="H30" s="25" t="s">
        <v>168</v>
      </c>
      <c r="I30" s="90" t="s">
        <v>119</v>
      </c>
      <c r="J30" s="30"/>
      <c r="K30" s="93">
        <v>528</v>
      </c>
      <c r="L30" s="93">
        <v>408</v>
      </c>
      <c r="M30" s="93">
        <v>254.4</v>
      </c>
      <c r="N30" s="93">
        <v>168</v>
      </c>
      <c r="O30" s="93"/>
      <c r="P30" s="30"/>
      <c r="Q30" s="10"/>
      <c r="R30" s="10"/>
      <c r="S30" s="10"/>
      <c r="T30" s="10"/>
      <c r="U30" s="10"/>
      <c r="V30" s="10"/>
      <c r="W30" s="30"/>
      <c r="X30" s="32">
        <f>Table2[[#This Row],[A 
CAT 
€]]*Table2[[#This Row],[required
amount
CAT A]]</f>
        <v>0</v>
      </c>
      <c r="Y30" s="32">
        <f>Table2[[#This Row],[B 
CAT
€]]*Table2[[#This Row],[required 
amount
CAT B]]</f>
        <v>0</v>
      </c>
      <c r="Z30" s="32">
        <f>Table2[[#This Row],[C 
CAT
€]]*Table2[[#This Row],[required 
amount
CAT C]]</f>
        <v>0</v>
      </c>
      <c r="AA30" s="32">
        <f>Table2[[#This Row],[D 
CAT
€]]*Table2[[#This Row],[required 
amount
CAT D]]</f>
        <v>0</v>
      </c>
      <c r="AB30" s="32"/>
      <c r="AC30" s="30"/>
      <c r="AD30" s="33">
        <f>SUM(Table2[[#This Row],[Total value 
CAT A]:[Total value 
CAT E]])</f>
        <v>0</v>
      </c>
      <c r="AE30" s="34"/>
      <c r="AF30" s="34"/>
      <c r="AG30" s="34"/>
      <c r="AH30" s="34"/>
      <c r="AI30" s="34"/>
      <c r="AJ30" s="34"/>
      <c r="AK30" s="34"/>
      <c r="AL30" s="34"/>
    </row>
    <row r="31" spans="1:38" s="35" customFormat="1" ht="213.75" x14ac:dyDescent="0.2">
      <c r="A31" s="25" t="s">
        <v>6</v>
      </c>
      <c r="B31" s="26">
        <v>42602</v>
      </c>
      <c r="C31" s="7">
        <v>0.84027777777777779</v>
      </c>
      <c r="D31" s="7">
        <v>0.95833333333333337</v>
      </c>
      <c r="E31" s="29" t="s">
        <v>169</v>
      </c>
      <c r="F31" s="25" t="s">
        <v>67</v>
      </c>
      <c r="G31" s="29" t="s">
        <v>140</v>
      </c>
      <c r="H31" s="25" t="s">
        <v>170</v>
      </c>
      <c r="I31" s="90" t="s">
        <v>119</v>
      </c>
      <c r="J31" s="30"/>
      <c r="K31" s="93">
        <v>528</v>
      </c>
      <c r="L31" s="93">
        <v>408</v>
      </c>
      <c r="M31" s="93">
        <v>254.4</v>
      </c>
      <c r="N31" s="93">
        <v>168</v>
      </c>
      <c r="O31" s="93"/>
      <c r="P31" s="30"/>
      <c r="Q31" s="10"/>
      <c r="R31" s="10"/>
      <c r="S31" s="10"/>
      <c r="T31" s="10"/>
      <c r="U31" s="10"/>
      <c r="V31" s="10"/>
      <c r="W31" s="30"/>
      <c r="X31" s="32">
        <f>Table2[[#This Row],[A 
CAT 
€]]*Table2[[#This Row],[required
amount
CAT A]]</f>
        <v>0</v>
      </c>
      <c r="Y31" s="32">
        <f>Table2[[#This Row],[B 
CAT
€]]*Table2[[#This Row],[required 
amount
CAT B]]</f>
        <v>0</v>
      </c>
      <c r="Z31" s="32">
        <f>Table2[[#This Row],[C 
CAT
€]]*Table2[[#This Row],[required 
amount
CAT C]]</f>
        <v>0</v>
      </c>
      <c r="AA31" s="32">
        <f>Table2[[#This Row],[D 
CAT
€]]*Table2[[#This Row],[required 
amount
CAT D]]</f>
        <v>0</v>
      </c>
      <c r="AB31" s="32"/>
      <c r="AC31" s="30"/>
      <c r="AD31" s="33">
        <f>SUM(Table2[[#This Row],[Total value 
CAT A]:[Total value 
CAT E]])</f>
        <v>0</v>
      </c>
      <c r="AE31" s="34"/>
      <c r="AF31" s="34"/>
      <c r="AG31" s="34"/>
      <c r="AH31" s="34"/>
      <c r="AI31" s="34"/>
      <c r="AJ31" s="34"/>
      <c r="AK31" s="34"/>
      <c r="AL31" s="34"/>
    </row>
    <row r="32" spans="1:38" s="35" customFormat="1" ht="22.5" x14ac:dyDescent="0.2">
      <c r="A32" s="25" t="s">
        <v>9</v>
      </c>
      <c r="B32" s="26">
        <v>42596</v>
      </c>
      <c r="C32" s="7">
        <v>0.39583333333333331</v>
      </c>
      <c r="D32" s="7">
        <v>0.52083333333333337</v>
      </c>
      <c r="E32" s="29" t="s">
        <v>171</v>
      </c>
      <c r="F32" s="25" t="s">
        <v>67</v>
      </c>
      <c r="G32" s="29" t="s">
        <v>114</v>
      </c>
      <c r="H32" s="25" t="s">
        <v>172</v>
      </c>
      <c r="I32" s="90" t="s">
        <v>119</v>
      </c>
      <c r="J32" s="30"/>
      <c r="K32" s="93">
        <v>33.6</v>
      </c>
      <c r="L32" s="93">
        <v>24</v>
      </c>
      <c r="M32" s="93">
        <v>19.2</v>
      </c>
      <c r="N32" s="93"/>
      <c r="O32" s="93"/>
      <c r="P32" s="30"/>
      <c r="Q32" s="10"/>
      <c r="R32" s="10"/>
      <c r="S32" s="10"/>
      <c r="T32" s="10"/>
      <c r="U32" s="10"/>
      <c r="V32" s="10"/>
      <c r="W32" s="30"/>
      <c r="X32" s="32">
        <f>Table2[[#This Row],[A 
CAT 
€]]*Table2[[#This Row],[required
amount
CAT A]]</f>
        <v>0</v>
      </c>
      <c r="Y32" s="32">
        <f>Table2[[#This Row],[B 
CAT
€]]*Table2[[#This Row],[required 
amount
CAT B]]</f>
        <v>0</v>
      </c>
      <c r="Z32" s="32">
        <f>Table2[[#This Row],[C 
CAT
€]]*Table2[[#This Row],[required 
amount
CAT C]]</f>
        <v>0</v>
      </c>
      <c r="AA32" s="32">
        <f>Table2[[#This Row],[D 
CAT
€]]*Table2[[#This Row],[required 
amount
CAT D]]</f>
        <v>0</v>
      </c>
      <c r="AB32" s="32"/>
      <c r="AC32" s="30"/>
      <c r="AD32" s="33">
        <f>SUM(Table2[[#This Row],[Total value 
CAT A]:[Total value 
CAT E]])</f>
        <v>0</v>
      </c>
      <c r="AE32" s="34"/>
      <c r="AF32" s="34"/>
      <c r="AG32" s="34"/>
      <c r="AH32" s="34"/>
      <c r="AI32" s="34"/>
      <c r="AJ32" s="34"/>
      <c r="AK32" s="34"/>
      <c r="AL32" s="34"/>
    </row>
    <row r="33" spans="1:38" s="35" customFormat="1" ht="11.25" x14ac:dyDescent="0.2">
      <c r="A33" s="25" t="s">
        <v>9</v>
      </c>
      <c r="B33" s="26">
        <v>42603</v>
      </c>
      <c r="C33" s="7">
        <v>0.39583333333333331</v>
      </c>
      <c r="D33" s="7">
        <v>0.51041666666666663</v>
      </c>
      <c r="E33" s="29" t="s">
        <v>42</v>
      </c>
      <c r="F33" s="25" t="s">
        <v>67</v>
      </c>
      <c r="G33" s="29" t="s">
        <v>114</v>
      </c>
      <c r="H33" s="25" t="s">
        <v>173</v>
      </c>
      <c r="I33" s="90" t="s">
        <v>119</v>
      </c>
      <c r="J33" s="30"/>
      <c r="K33" s="93">
        <v>33.6</v>
      </c>
      <c r="L33" s="93">
        <v>24</v>
      </c>
      <c r="M33" s="93">
        <v>19.2</v>
      </c>
      <c r="N33" s="93"/>
      <c r="O33" s="93"/>
      <c r="P33" s="30"/>
      <c r="Q33" s="10"/>
      <c r="R33" s="10"/>
      <c r="S33" s="10"/>
      <c r="T33" s="10"/>
      <c r="U33" s="10"/>
      <c r="V33" s="10"/>
      <c r="W33" s="30"/>
      <c r="X33" s="32">
        <f>Table2[[#This Row],[A 
CAT 
€]]*Table2[[#This Row],[required
amount
CAT A]]</f>
        <v>0</v>
      </c>
      <c r="Y33" s="32">
        <f>Table2[[#This Row],[B 
CAT
€]]*Table2[[#This Row],[required 
amount
CAT B]]</f>
        <v>0</v>
      </c>
      <c r="Z33" s="32">
        <f>Table2[[#This Row],[C 
CAT
€]]*Table2[[#This Row],[required 
amount
CAT C]]</f>
        <v>0</v>
      </c>
      <c r="AA33" s="32">
        <f>Table2[[#This Row],[D 
CAT
€]]*Table2[[#This Row],[required 
amount
CAT D]]</f>
        <v>0</v>
      </c>
      <c r="AB33" s="32"/>
      <c r="AC33" s="30"/>
      <c r="AD33" s="33">
        <f>SUM(Table2[[#This Row],[Total value 
CAT A]:[Total value 
CAT E]])</f>
        <v>0</v>
      </c>
      <c r="AE33" s="34"/>
      <c r="AF33" s="34"/>
      <c r="AG33" s="34"/>
      <c r="AH33" s="34"/>
      <c r="AI33" s="34"/>
      <c r="AJ33" s="34"/>
      <c r="AK33" s="34"/>
      <c r="AL33" s="34"/>
    </row>
    <row r="34" spans="1:38" s="35" customFormat="1" ht="11.25" x14ac:dyDescent="0.2">
      <c r="A34" s="25" t="s">
        <v>12</v>
      </c>
      <c r="B34" s="26">
        <v>42594</v>
      </c>
      <c r="C34" s="27">
        <v>0.60416666666666663</v>
      </c>
      <c r="D34" s="27">
        <v>0.67361111111111116</v>
      </c>
      <c r="E34" s="25" t="s">
        <v>174</v>
      </c>
      <c r="F34" s="25" t="s">
        <v>43</v>
      </c>
      <c r="G34" s="29" t="s">
        <v>44</v>
      </c>
      <c r="H34" s="25" t="s">
        <v>175</v>
      </c>
      <c r="I34" s="90" t="s">
        <v>119</v>
      </c>
      <c r="J34" s="30"/>
      <c r="K34" s="93">
        <v>33.6</v>
      </c>
      <c r="L34" s="93">
        <v>19.2</v>
      </c>
      <c r="M34" s="93"/>
      <c r="N34" s="93"/>
      <c r="O34" s="93"/>
      <c r="P34" s="30"/>
      <c r="Q34" s="10"/>
      <c r="R34" s="10"/>
      <c r="S34" s="10"/>
      <c r="T34" s="10"/>
      <c r="U34" s="10"/>
      <c r="V34" s="10"/>
      <c r="W34" s="30"/>
      <c r="X34" s="32">
        <f>Table2[[#This Row],[A 
CAT 
€]]*Table2[[#This Row],[required
amount
CAT A]]</f>
        <v>0</v>
      </c>
      <c r="Y34" s="32">
        <f>Table2[[#This Row],[B 
CAT
€]]*Table2[[#This Row],[required 
amount
CAT B]]</f>
        <v>0</v>
      </c>
      <c r="Z34" s="32">
        <f>Table2[[#This Row],[C 
CAT
€]]*Table2[[#This Row],[required 
amount
CAT C]]</f>
        <v>0</v>
      </c>
      <c r="AA34" s="32"/>
      <c r="AB34" s="32"/>
      <c r="AC34" s="30"/>
      <c r="AD34" s="33">
        <f>SUM(Table2[[#This Row],[Total value 
CAT A]:[Total value 
CAT E]])</f>
        <v>0</v>
      </c>
      <c r="AE34" s="34"/>
      <c r="AF34" s="34"/>
      <c r="AG34" s="34"/>
      <c r="AH34" s="34"/>
      <c r="AI34" s="34"/>
      <c r="AJ34" s="34"/>
      <c r="AK34" s="34"/>
      <c r="AL34" s="34"/>
    </row>
    <row r="35" spans="1:38" s="35" customFormat="1" ht="22.5" x14ac:dyDescent="0.2">
      <c r="A35" s="4" t="s">
        <v>12</v>
      </c>
      <c r="B35" s="5">
        <v>42601</v>
      </c>
      <c r="C35" s="7">
        <v>0.33333333333333331</v>
      </c>
      <c r="D35" s="7">
        <v>0.67708333333333337</v>
      </c>
      <c r="E35" s="29" t="s">
        <v>177</v>
      </c>
      <c r="F35" s="4" t="s">
        <v>43</v>
      </c>
      <c r="G35" s="3" t="s">
        <v>44</v>
      </c>
      <c r="H35" s="4" t="s">
        <v>176</v>
      </c>
      <c r="I35" s="91" t="s">
        <v>119</v>
      </c>
      <c r="J35" s="30"/>
      <c r="K35" s="93">
        <v>33.6</v>
      </c>
      <c r="L35" s="93">
        <v>19.2</v>
      </c>
      <c r="M35" s="93"/>
      <c r="N35" s="93"/>
      <c r="O35" s="93"/>
      <c r="P35" s="30"/>
      <c r="Q35" s="10"/>
      <c r="R35" s="10"/>
      <c r="S35" s="10"/>
      <c r="T35" s="10"/>
      <c r="U35" s="10"/>
      <c r="V35" s="10"/>
      <c r="W35" s="30"/>
      <c r="X35" s="32">
        <f>Table2[[#This Row],[A 
CAT 
€]]*Table2[[#This Row],[required
amount
CAT A]]</f>
        <v>0</v>
      </c>
      <c r="Y35" s="32">
        <f>Table2[[#This Row],[B 
CAT
€]]*Table2[[#This Row],[required 
amount
CAT B]]</f>
        <v>0</v>
      </c>
      <c r="Z35" s="32"/>
      <c r="AA35" s="32"/>
      <c r="AB35" s="32"/>
      <c r="AC35" s="30"/>
      <c r="AD35" s="33">
        <f>SUM(Table2[[#This Row],[Total value 
CAT A]:[Total value 
CAT E]])</f>
        <v>0</v>
      </c>
      <c r="AE35" s="34"/>
      <c r="AF35" s="34"/>
      <c r="AG35" s="34"/>
      <c r="AH35" s="34"/>
      <c r="AI35" s="34"/>
      <c r="AJ35" s="34"/>
      <c r="AK35" s="34"/>
      <c r="AL35" s="34"/>
    </row>
    <row r="36" spans="1:38" s="35" customFormat="1" ht="56.25" x14ac:dyDescent="0.2">
      <c r="A36" s="25" t="s">
        <v>2</v>
      </c>
      <c r="B36" s="5">
        <v>42593</v>
      </c>
      <c r="C36" s="36">
        <v>0.33333333333333331</v>
      </c>
      <c r="D36" s="36">
        <v>0.58333333333333337</v>
      </c>
      <c r="E36" s="29" t="s">
        <v>178</v>
      </c>
      <c r="F36" s="4" t="s">
        <v>45</v>
      </c>
      <c r="G36" s="3" t="s">
        <v>46</v>
      </c>
      <c r="H36" s="25" t="s">
        <v>179</v>
      </c>
      <c r="I36" s="90" t="s">
        <v>116</v>
      </c>
      <c r="J36" s="30"/>
      <c r="K36" s="93">
        <v>33.6</v>
      </c>
      <c r="L36" s="93">
        <v>24</v>
      </c>
      <c r="M36" s="93"/>
      <c r="N36" s="93"/>
      <c r="O36" s="93"/>
      <c r="P36" s="30"/>
      <c r="Q36" s="10"/>
      <c r="R36" s="10"/>
      <c r="S36" s="10"/>
      <c r="T36" s="10"/>
      <c r="U36" s="10"/>
      <c r="V36" s="10"/>
      <c r="W36" s="30"/>
      <c r="X36" s="32">
        <f>Table2[[#This Row],[A 
CAT 
€]]*Table2[[#This Row],[required
amount
CAT A]]</f>
        <v>0</v>
      </c>
      <c r="Y36" s="32">
        <f>Table2[[#This Row],[B 
CAT
€]]*Table2[[#This Row],[required 
amount
CAT B]]</f>
        <v>0</v>
      </c>
      <c r="Z36" s="32"/>
      <c r="AA36" s="32"/>
      <c r="AB36" s="32"/>
      <c r="AC36" s="30"/>
      <c r="AD36" s="33">
        <f>SUM(Table2[[#This Row],[Total value 
CAT A]:[Total value 
CAT E]])</f>
        <v>0</v>
      </c>
      <c r="AE36" s="34"/>
      <c r="AF36" s="34"/>
      <c r="AG36" s="34"/>
      <c r="AH36" s="34"/>
      <c r="AI36" s="34"/>
      <c r="AJ36" s="34"/>
      <c r="AK36" s="34"/>
      <c r="AL36" s="34"/>
    </row>
    <row r="37" spans="1:38" s="35" customFormat="1" ht="56.25" x14ac:dyDescent="0.2">
      <c r="A37" s="25" t="s">
        <v>2</v>
      </c>
      <c r="B37" s="5">
        <v>42593</v>
      </c>
      <c r="C37" s="27">
        <v>0.64583333333333337</v>
      </c>
      <c r="D37" s="27">
        <v>0.75</v>
      </c>
      <c r="E37" s="29" t="s">
        <v>178</v>
      </c>
      <c r="F37" s="4" t="s">
        <v>45</v>
      </c>
      <c r="G37" s="3" t="s">
        <v>46</v>
      </c>
      <c r="H37" s="4" t="s">
        <v>180</v>
      </c>
      <c r="I37" s="90" t="s">
        <v>116</v>
      </c>
      <c r="J37" s="30"/>
      <c r="K37" s="93">
        <v>33.6</v>
      </c>
      <c r="L37" s="93">
        <v>24</v>
      </c>
      <c r="M37" s="93"/>
      <c r="N37" s="93"/>
      <c r="O37" s="93"/>
      <c r="P37" s="30"/>
      <c r="Q37" s="10"/>
      <c r="R37" s="10"/>
      <c r="S37" s="10"/>
      <c r="T37" s="10"/>
      <c r="U37" s="10"/>
      <c r="V37" s="10"/>
      <c r="W37" s="30"/>
      <c r="X37" s="32">
        <f>Table2[[#This Row],[A 
CAT 
€]]*Table2[[#This Row],[required
amount
CAT A]]</f>
        <v>0</v>
      </c>
      <c r="Y37" s="32">
        <f>Table2[[#This Row],[B 
CAT
€]]*Table2[[#This Row],[required 
amount
CAT B]]</f>
        <v>0</v>
      </c>
      <c r="Z37" s="32"/>
      <c r="AA37" s="32"/>
      <c r="AB37" s="32"/>
      <c r="AC37" s="30"/>
      <c r="AD37" s="33">
        <f>SUM(Table2[[#This Row],[Total value 
CAT A]:[Total value 
CAT E]])</f>
        <v>0</v>
      </c>
      <c r="AE37" s="34"/>
      <c r="AF37" s="34"/>
      <c r="AG37" s="34"/>
      <c r="AH37" s="34"/>
      <c r="AI37" s="34"/>
      <c r="AJ37" s="34"/>
      <c r="AK37" s="34"/>
      <c r="AL37" s="34"/>
    </row>
    <row r="38" spans="1:38" s="35" customFormat="1" ht="56.25" x14ac:dyDescent="0.2">
      <c r="A38" s="25" t="s">
        <v>2</v>
      </c>
      <c r="B38" s="26">
        <v>42593</v>
      </c>
      <c r="C38" s="27">
        <v>0.8125</v>
      </c>
      <c r="D38" s="27">
        <v>0.95833333333333337</v>
      </c>
      <c r="E38" s="29" t="s">
        <v>178</v>
      </c>
      <c r="F38" s="25" t="s">
        <v>45</v>
      </c>
      <c r="G38" s="29" t="s">
        <v>46</v>
      </c>
      <c r="H38" s="25" t="s">
        <v>181</v>
      </c>
      <c r="I38" s="90" t="s">
        <v>116</v>
      </c>
      <c r="J38" s="30"/>
      <c r="K38" s="93">
        <v>33.6</v>
      </c>
      <c r="L38" s="93">
        <v>24</v>
      </c>
      <c r="M38" s="93"/>
      <c r="N38" s="93"/>
      <c r="O38" s="93"/>
      <c r="P38" s="30"/>
      <c r="Q38" s="10"/>
      <c r="R38" s="10"/>
      <c r="S38" s="10"/>
      <c r="T38" s="10"/>
      <c r="U38" s="10"/>
      <c r="V38" s="10"/>
      <c r="W38" s="30"/>
      <c r="X38" s="32">
        <f>Table2[[#This Row],[A 
CAT 
€]]*Table2[[#This Row],[required
amount
CAT A]]</f>
        <v>0</v>
      </c>
      <c r="Y38" s="32">
        <f>Table2[[#This Row],[B 
CAT
€]]*Table2[[#This Row],[required 
amount
CAT B]]</f>
        <v>0</v>
      </c>
      <c r="Z38" s="32"/>
      <c r="AA38" s="32"/>
      <c r="AB38" s="32"/>
      <c r="AC38" s="30"/>
      <c r="AD38" s="33">
        <f>SUM(Table2[[#This Row],[Total value 
CAT A]:[Total value 
CAT E]])</f>
        <v>0</v>
      </c>
      <c r="AE38" s="34"/>
      <c r="AF38" s="34"/>
      <c r="AG38" s="34"/>
      <c r="AH38" s="34"/>
      <c r="AI38" s="34"/>
      <c r="AJ38" s="34"/>
      <c r="AK38" s="34"/>
      <c r="AL38" s="34"/>
    </row>
    <row r="39" spans="1:38" s="35" customFormat="1" ht="56.25" x14ac:dyDescent="0.2">
      <c r="A39" s="4" t="s">
        <v>2</v>
      </c>
      <c r="B39" s="26">
        <v>42594</v>
      </c>
      <c r="C39" s="7">
        <v>0.33333333333333331</v>
      </c>
      <c r="D39" s="7">
        <v>0.58333333333333337</v>
      </c>
      <c r="E39" s="29" t="s">
        <v>178</v>
      </c>
      <c r="F39" s="25" t="s">
        <v>45</v>
      </c>
      <c r="G39" s="29" t="s">
        <v>46</v>
      </c>
      <c r="H39" s="4" t="s">
        <v>182</v>
      </c>
      <c r="I39" s="91" t="s">
        <v>116</v>
      </c>
      <c r="J39" s="30"/>
      <c r="K39" s="93">
        <v>33.6</v>
      </c>
      <c r="L39" s="93">
        <v>24</v>
      </c>
      <c r="M39" s="93"/>
      <c r="N39" s="93"/>
      <c r="O39" s="93"/>
      <c r="P39" s="30"/>
      <c r="Q39" s="10"/>
      <c r="R39" s="10"/>
      <c r="S39" s="10"/>
      <c r="T39" s="10"/>
      <c r="U39" s="10"/>
      <c r="V39" s="10"/>
      <c r="W39" s="30"/>
      <c r="X39" s="32">
        <f>Table2[[#This Row],[A 
CAT 
€]]*Table2[[#This Row],[required
amount
CAT A]]</f>
        <v>0</v>
      </c>
      <c r="Y39" s="32">
        <f>Table2[[#This Row],[B 
CAT
€]]*Table2[[#This Row],[required 
amount
CAT B]]</f>
        <v>0</v>
      </c>
      <c r="Z39" s="32"/>
      <c r="AA39" s="32"/>
      <c r="AB39" s="32"/>
      <c r="AC39" s="30"/>
      <c r="AD39" s="33">
        <f>SUM(Table2[[#This Row],[Total value 
CAT A]:[Total value 
CAT E]])</f>
        <v>0</v>
      </c>
      <c r="AE39" s="34"/>
      <c r="AF39" s="34"/>
      <c r="AG39" s="34"/>
      <c r="AH39" s="34"/>
      <c r="AI39" s="34"/>
      <c r="AJ39" s="34"/>
      <c r="AK39" s="34"/>
      <c r="AL39" s="34"/>
    </row>
    <row r="40" spans="1:38" s="35" customFormat="1" ht="56.25" x14ac:dyDescent="0.2">
      <c r="A40" s="25" t="s">
        <v>2</v>
      </c>
      <c r="B40" s="26">
        <v>42594</v>
      </c>
      <c r="C40" s="27">
        <v>0.64583333333333337</v>
      </c>
      <c r="D40" s="27">
        <v>0.75</v>
      </c>
      <c r="E40" s="29" t="s">
        <v>178</v>
      </c>
      <c r="F40" s="25" t="s">
        <v>45</v>
      </c>
      <c r="G40" s="29" t="s">
        <v>46</v>
      </c>
      <c r="H40" s="25" t="s">
        <v>183</v>
      </c>
      <c r="I40" s="90" t="s">
        <v>116</v>
      </c>
      <c r="J40" s="30"/>
      <c r="K40" s="93">
        <v>33.6</v>
      </c>
      <c r="L40" s="93">
        <v>24</v>
      </c>
      <c r="M40" s="93"/>
      <c r="N40" s="93"/>
      <c r="O40" s="93"/>
      <c r="P40" s="30"/>
      <c r="Q40" s="10"/>
      <c r="R40" s="10"/>
      <c r="S40" s="10"/>
      <c r="T40" s="10"/>
      <c r="U40" s="10"/>
      <c r="V40" s="10"/>
      <c r="W40" s="30"/>
      <c r="X40" s="32">
        <f>Table2[[#This Row],[A 
CAT 
€]]*Table2[[#This Row],[required
amount
CAT A]]</f>
        <v>0</v>
      </c>
      <c r="Y40" s="32">
        <f>Table2[[#This Row],[B 
CAT
€]]*Table2[[#This Row],[required 
amount
CAT B]]</f>
        <v>0</v>
      </c>
      <c r="Z40" s="32"/>
      <c r="AA40" s="32"/>
      <c r="AB40" s="32"/>
      <c r="AC40" s="30"/>
      <c r="AD40" s="33">
        <f>SUM(Table2[[#This Row],[Total value 
CAT A]:[Total value 
CAT E]])</f>
        <v>0</v>
      </c>
      <c r="AE40" s="34"/>
      <c r="AF40" s="34"/>
      <c r="AG40" s="34"/>
      <c r="AH40" s="34"/>
      <c r="AI40" s="34"/>
      <c r="AJ40" s="34"/>
      <c r="AK40" s="34"/>
      <c r="AL40" s="34"/>
    </row>
    <row r="41" spans="1:38" s="35" customFormat="1" ht="56.25" x14ac:dyDescent="0.2">
      <c r="A41" s="25" t="s">
        <v>2</v>
      </c>
      <c r="B41" s="37">
        <v>42594</v>
      </c>
      <c r="C41" s="27">
        <v>0.8125</v>
      </c>
      <c r="D41" s="27">
        <v>0.95833333333333337</v>
      </c>
      <c r="E41" s="29" t="s">
        <v>178</v>
      </c>
      <c r="F41" s="25" t="s">
        <v>45</v>
      </c>
      <c r="G41" s="29" t="s">
        <v>46</v>
      </c>
      <c r="H41" s="25" t="s">
        <v>184</v>
      </c>
      <c r="I41" s="90" t="s">
        <v>116</v>
      </c>
      <c r="J41" s="30"/>
      <c r="K41" s="93">
        <v>33.6</v>
      </c>
      <c r="L41" s="93">
        <v>24</v>
      </c>
      <c r="M41" s="93"/>
      <c r="N41" s="93"/>
      <c r="O41" s="93"/>
      <c r="P41" s="30"/>
      <c r="Q41" s="10"/>
      <c r="R41" s="10"/>
      <c r="S41" s="10"/>
      <c r="T41" s="10"/>
      <c r="U41" s="10"/>
      <c r="V41" s="10"/>
      <c r="W41" s="30"/>
      <c r="X41" s="32">
        <f>Table2[[#This Row],[A 
CAT 
€]]*Table2[[#This Row],[required
amount
CAT A]]</f>
        <v>0</v>
      </c>
      <c r="Y41" s="32">
        <f>Table2[[#This Row],[B 
CAT
€]]*Table2[[#This Row],[required 
amount
CAT B]]</f>
        <v>0</v>
      </c>
      <c r="Z41" s="32"/>
      <c r="AA41" s="32"/>
      <c r="AB41" s="32"/>
      <c r="AC41" s="30"/>
      <c r="AD41" s="33">
        <f>SUM(Table2[[#This Row],[Total value 
CAT A]:[Total value 
CAT E]])</f>
        <v>0</v>
      </c>
      <c r="AE41" s="34"/>
      <c r="AF41" s="34"/>
      <c r="AG41" s="34"/>
      <c r="AH41" s="34"/>
      <c r="AI41" s="34"/>
      <c r="AJ41" s="34"/>
      <c r="AK41" s="34"/>
      <c r="AL41" s="34"/>
    </row>
    <row r="42" spans="1:38" s="35" customFormat="1" ht="56.25" x14ac:dyDescent="0.2">
      <c r="A42" s="4" t="s">
        <v>2</v>
      </c>
      <c r="B42" s="37">
        <v>42595</v>
      </c>
      <c r="C42" s="7">
        <v>0.33333333333333331</v>
      </c>
      <c r="D42" s="7">
        <v>0.58333333333333337</v>
      </c>
      <c r="E42" s="29" t="s">
        <v>178</v>
      </c>
      <c r="F42" s="25" t="s">
        <v>45</v>
      </c>
      <c r="G42" s="29" t="s">
        <v>46</v>
      </c>
      <c r="H42" s="4" t="s">
        <v>185</v>
      </c>
      <c r="I42" s="90" t="s">
        <v>116</v>
      </c>
      <c r="J42" s="30"/>
      <c r="K42" s="93">
        <v>33.6</v>
      </c>
      <c r="L42" s="93">
        <v>24</v>
      </c>
      <c r="M42" s="93"/>
      <c r="N42" s="93"/>
      <c r="O42" s="93"/>
      <c r="P42" s="30"/>
      <c r="Q42" s="10"/>
      <c r="R42" s="10"/>
      <c r="S42" s="10"/>
      <c r="T42" s="10"/>
      <c r="U42" s="10"/>
      <c r="V42" s="10"/>
      <c r="W42" s="30"/>
      <c r="X42" s="32">
        <f>Table2[[#This Row],[A 
CAT 
€]]*Table2[[#This Row],[required
amount
CAT A]]</f>
        <v>0</v>
      </c>
      <c r="Y42" s="32">
        <f>Table2[[#This Row],[B 
CAT
€]]*Table2[[#This Row],[required 
amount
CAT B]]</f>
        <v>0</v>
      </c>
      <c r="Z42" s="32"/>
      <c r="AA42" s="32"/>
      <c r="AB42" s="32"/>
      <c r="AC42" s="30"/>
      <c r="AD42" s="33">
        <f>SUM(Table2[[#This Row],[Total value 
CAT A]:[Total value 
CAT E]])</f>
        <v>0</v>
      </c>
      <c r="AE42" s="34"/>
      <c r="AF42" s="34"/>
      <c r="AG42" s="34"/>
      <c r="AH42" s="34"/>
      <c r="AI42" s="34"/>
      <c r="AJ42" s="34"/>
      <c r="AK42" s="34"/>
      <c r="AL42" s="34"/>
    </row>
    <row r="43" spans="1:38" s="35" customFormat="1" ht="56.25" x14ac:dyDescent="0.2">
      <c r="A43" s="25" t="s">
        <v>2</v>
      </c>
      <c r="B43" s="37">
        <v>42595</v>
      </c>
      <c r="C43" s="27">
        <v>0.64583333333333337</v>
      </c>
      <c r="D43" s="27">
        <v>0.75</v>
      </c>
      <c r="E43" s="29" t="s">
        <v>178</v>
      </c>
      <c r="F43" s="25" t="s">
        <v>45</v>
      </c>
      <c r="G43" s="29" t="s">
        <v>46</v>
      </c>
      <c r="H43" s="25" t="s">
        <v>186</v>
      </c>
      <c r="I43" s="90" t="s">
        <v>116</v>
      </c>
      <c r="J43" s="30"/>
      <c r="K43" s="93">
        <v>33.6</v>
      </c>
      <c r="L43" s="93">
        <v>24</v>
      </c>
      <c r="M43" s="93"/>
      <c r="N43" s="93"/>
      <c r="O43" s="93"/>
      <c r="P43" s="30"/>
      <c r="Q43" s="10"/>
      <c r="R43" s="10"/>
      <c r="S43" s="10"/>
      <c r="T43" s="10"/>
      <c r="U43" s="10"/>
      <c r="V43" s="10"/>
      <c r="W43" s="30"/>
      <c r="X43" s="32">
        <f>Table2[[#This Row],[A 
CAT 
€]]*Table2[[#This Row],[required
amount
CAT A]]</f>
        <v>0</v>
      </c>
      <c r="Y43" s="32">
        <f>Table2[[#This Row],[B 
CAT
€]]*Table2[[#This Row],[required 
amount
CAT B]]</f>
        <v>0</v>
      </c>
      <c r="Z43" s="32"/>
      <c r="AA43" s="32"/>
      <c r="AB43" s="32"/>
      <c r="AC43" s="30"/>
      <c r="AD43" s="33">
        <f>SUM(Table2[[#This Row],[Total value 
CAT A]:[Total value 
CAT E]])</f>
        <v>0</v>
      </c>
      <c r="AE43" s="34"/>
      <c r="AF43" s="34"/>
      <c r="AG43" s="34"/>
      <c r="AH43" s="34"/>
      <c r="AI43" s="34"/>
      <c r="AJ43" s="34"/>
      <c r="AK43" s="34"/>
      <c r="AL43" s="34"/>
    </row>
    <row r="44" spans="1:38" s="35" customFormat="1" ht="45" x14ac:dyDescent="0.2">
      <c r="A44" s="25" t="s">
        <v>2</v>
      </c>
      <c r="B44" s="37">
        <v>42595</v>
      </c>
      <c r="C44" s="27">
        <v>0.8125</v>
      </c>
      <c r="D44" s="27">
        <v>0.95833333333333337</v>
      </c>
      <c r="E44" s="29" t="s">
        <v>187</v>
      </c>
      <c r="F44" s="25" t="s">
        <v>45</v>
      </c>
      <c r="G44" s="29" t="s">
        <v>46</v>
      </c>
      <c r="H44" s="25" t="s">
        <v>188</v>
      </c>
      <c r="I44" s="90" t="s">
        <v>116</v>
      </c>
      <c r="J44" s="30"/>
      <c r="K44" s="93">
        <v>33.6</v>
      </c>
      <c r="L44" s="93">
        <v>24</v>
      </c>
      <c r="M44" s="93"/>
      <c r="N44" s="93"/>
      <c r="O44" s="93"/>
      <c r="P44" s="30"/>
      <c r="Q44" s="10"/>
      <c r="R44" s="10"/>
      <c r="S44" s="10"/>
      <c r="T44" s="10"/>
      <c r="U44" s="10"/>
      <c r="V44" s="10"/>
      <c r="W44" s="30"/>
      <c r="X44" s="32">
        <f>Table2[[#This Row],[A 
CAT 
€]]*Table2[[#This Row],[required
amount
CAT A]]</f>
        <v>0</v>
      </c>
      <c r="Y44" s="32">
        <f>Table2[[#This Row],[B 
CAT
€]]*Table2[[#This Row],[required 
amount
CAT B]]</f>
        <v>0</v>
      </c>
      <c r="Z44" s="32"/>
      <c r="AA44" s="32"/>
      <c r="AB44" s="32"/>
      <c r="AC44" s="30"/>
      <c r="AD44" s="33">
        <f>SUM(Table2[[#This Row],[Total value 
CAT A]:[Total value 
CAT E]])</f>
        <v>0</v>
      </c>
      <c r="AE44" s="34"/>
      <c r="AF44" s="34"/>
      <c r="AG44" s="34"/>
      <c r="AH44" s="34"/>
      <c r="AI44" s="34"/>
      <c r="AJ44" s="34"/>
      <c r="AK44" s="34"/>
      <c r="AL44" s="34"/>
    </row>
    <row r="45" spans="1:38" s="35" customFormat="1" ht="22.5" x14ac:dyDescent="0.2">
      <c r="A45" s="4" t="s">
        <v>2</v>
      </c>
      <c r="B45" s="37">
        <v>42596</v>
      </c>
      <c r="C45" s="7">
        <v>0.35416666666666669</v>
      </c>
      <c r="D45" s="7">
        <v>0.5625</v>
      </c>
      <c r="E45" s="29" t="s">
        <v>189</v>
      </c>
      <c r="F45" s="25" t="s">
        <v>45</v>
      </c>
      <c r="G45" s="29" t="s">
        <v>46</v>
      </c>
      <c r="H45" s="4" t="s">
        <v>190</v>
      </c>
      <c r="I45" s="90" t="s">
        <v>116</v>
      </c>
      <c r="J45" s="30"/>
      <c r="K45" s="93">
        <v>33.6</v>
      </c>
      <c r="L45" s="93">
        <v>24</v>
      </c>
      <c r="M45" s="93"/>
      <c r="N45" s="93"/>
      <c r="O45" s="93"/>
      <c r="P45" s="30"/>
      <c r="Q45" s="10"/>
      <c r="R45" s="10"/>
      <c r="S45" s="10"/>
      <c r="T45" s="10"/>
      <c r="U45" s="10"/>
      <c r="V45" s="10"/>
      <c r="W45" s="30"/>
      <c r="X45" s="32">
        <f>Table2[[#This Row],[A 
CAT 
€]]*Table2[[#This Row],[required
amount
CAT A]]</f>
        <v>0</v>
      </c>
      <c r="Y45" s="32">
        <f>Table2[[#This Row],[B 
CAT
€]]*Table2[[#This Row],[required 
amount
CAT B]]</f>
        <v>0</v>
      </c>
      <c r="Z45" s="32"/>
      <c r="AA45" s="32"/>
      <c r="AB45" s="32"/>
      <c r="AC45" s="30"/>
      <c r="AD45" s="33">
        <f>SUM(Table2[[#This Row],[Total value 
CAT A]:[Total value 
CAT E]])</f>
        <v>0</v>
      </c>
      <c r="AE45" s="34"/>
      <c r="AF45" s="34"/>
      <c r="AG45" s="34"/>
      <c r="AH45" s="34"/>
      <c r="AI45" s="34"/>
      <c r="AJ45" s="34"/>
      <c r="AK45" s="34"/>
      <c r="AL45" s="34"/>
    </row>
    <row r="46" spans="1:38" s="35" customFormat="1" ht="22.5" x14ac:dyDescent="0.2">
      <c r="A46" s="25" t="s">
        <v>2</v>
      </c>
      <c r="B46" s="37">
        <v>42596</v>
      </c>
      <c r="C46" s="27">
        <v>0.64583333333333337</v>
      </c>
      <c r="D46" s="27">
        <v>0.75</v>
      </c>
      <c r="E46" s="29" t="s">
        <v>189</v>
      </c>
      <c r="F46" s="25" t="s">
        <v>45</v>
      </c>
      <c r="G46" s="29" t="s">
        <v>46</v>
      </c>
      <c r="H46" s="25" t="s">
        <v>191</v>
      </c>
      <c r="I46" s="90" t="s">
        <v>116</v>
      </c>
      <c r="J46" s="30"/>
      <c r="K46" s="93">
        <v>33.6</v>
      </c>
      <c r="L46" s="93">
        <v>24</v>
      </c>
      <c r="M46" s="93"/>
      <c r="N46" s="93"/>
      <c r="O46" s="93"/>
      <c r="P46" s="30"/>
      <c r="Q46" s="10"/>
      <c r="R46" s="10"/>
      <c r="S46" s="10"/>
      <c r="T46" s="10"/>
      <c r="U46" s="10"/>
      <c r="V46" s="10"/>
      <c r="W46" s="30"/>
      <c r="X46" s="32">
        <f>Table2[[#This Row],[A 
CAT 
€]]*Table2[[#This Row],[required
amount
CAT A]]</f>
        <v>0</v>
      </c>
      <c r="Y46" s="32">
        <f>Table2[[#This Row],[B 
CAT
€]]*Table2[[#This Row],[required 
amount
CAT B]]</f>
        <v>0</v>
      </c>
      <c r="Z46" s="32"/>
      <c r="AA46" s="32"/>
      <c r="AB46" s="32"/>
      <c r="AC46" s="30"/>
      <c r="AD46" s="33">
        <f>SUM(Table2[[#This Row],[Total value 
CAT A]:[Total value 
CAT E]])</f>
        <v>0</v>
      </c>
      <c r="AE46" s="34"/>
      <c r="AF46" s="34"/>
      <c r="AG46" s="34"/>
      <c r="AH46" s="34"/>
      <c r="AI46" s="34"/>
      <c r="AJ46" s="34"/>
      <c r="AK46" s="34"/>
      <c r="AL46" s="34"/>
    </row>
    <row r="47" spans="1:38" s="35" customFormat="1" ht="22.5" x14ac:dyDescent="0.2">
      <c r="A47" s="25" t="s">
        <v>2</v>
      </c>
      <c r="B47" s="37">
        <v>42596</v>
      </c>
      <c r="C47" s="27">
        <v>0.8125</v>
      </c>
      <c r="D47" s="27">
        <v>0.9375</v>
      </c>
      <c r="E47" s="29" t="s">
        <v>192</v>
      </c>
      <c r="F47" s="25" t="s">
        <v>45</v>
      </c>
      <c r="G47" s="29" t="s">
        <v>46</v>
      </c>
      <c r="H47" s="25" t="s">
        <v>193</v>
      </c>
      <c r="I47" s="90" t="s">
        <v>116</v>
      </c>
      <c r="J47" s="30"/>
      <c r="K47" s="93">
        <v>48</v>
      </c>
      <c r="L47" s="93">
        <v>28.8</v>
      </c>
      <c r="M47" s="93"/>
      <c r="N47" s="93"/>
      <c r="O47" s="93"/>
      <c r="P47" s="30"/>
      <c r="Q47" s="10"/>
      <c r="R47" s="10"/>
      <c r="S47" s="10"/>
      <c r="T47" s="10"/>
      <c r="U47" s="10"/>
      <c r="V47" s="10"/>
      <c r="W47" s="30"/>
      <c r="X47" s="32">
        <f>Table2[[#This Row],[A 
CAT 
€]]*Table2[[#This Row],[required
amount
CAT A]]</f>
        <v>0</v>
      </c>
      <c r="Y47" s="32">
        <f>Table2[[#This Row],[B 
CAT
€]]*Table2[[#This Row],[required 
amount
CAT B]]</f>
        <v>0</v>
      </c>
      <c r="Z47" s="32"/>
      <c r="AA47" s="32"/>
      <c r="AB47" s="32"/>
      <c r="AC47" s="30"/>
      <c r="AD47" s="33">
        <f>SUM(Table2[[#This Row],[Total value 
CAT A]:[Total value 
CAT E]])</f>
        <v>0</v>
      </c>
      <c r="AE47" s="34"/>
      <c r="AF47" s="34"/>
      <c r="AG47" s="34"/>
      <c r="AH47" s="34"/>
      <c r="AI47" s="34"/>
      <c r="AJ47" s="34"/>
      <c r="AK47" s="34"/>
      <c r="AL47" s="34"/>
    </row>
    <row r="48" spans="1:38" s="35" customFormat="1" ht="33.75" x14ac:dyDescent="0.2">
      <c r="A48" s="4" t="s">
        <v>2</v>
      </c>
      <c r="B48" s="26">
        <v>42597</v>
      </c>
      <c r="C48" s="7">
        <v>0.35416666666666669</v>
      </c>
      <c r="D48" s="7">
        <v>0.5625</v>
      </c>
      <c r="E48" s="29" t="s">
        <v>194</v>
      </c>
      <c r="F48" s="25" t="s">
        <v>45</v>
      </c>
      <c r="G48" s="29" t="s">
        <v>46</v>
      </c>
      <c r="H48" s="4" t="s">
        <v>195</v>
      </c>
      <c r="I48" s="90" t="s">
        <v>116</v>
      </c>
      <c r="J48" s="30"/>
      <c r="K48" s="93">
        <v>48</v>
      </c>
      <c r="L48" s="93">
        <v>28.8</v>
      </c>
      <c r="M48" s="93"/>
      <c r="N48" s="93"/>
      <c r="O48" s="93"/>
      <c r="P48" s="30"/>
      <c r="Q48" s="10"/>
      <c r="R48" s="10"/>
      <c r="S48" s="10"/>
      <c r="T48" s="10"/>
      <c r="U48" s="10"/>
      <c r="V48" s="10"/>
      <c r="W48" s="30"/>
      <c r="X48" s="32">
        <f>Table2[[#This Row],[A 
CAT 
€]]*Table2[[#This Row],[required
amount
CAT A]]</f>
        <v>0</v>
      </c>
      <c r="Y48" s="32">
        <f>Table2[[#This Row],[B 
CAT
€]]*Table2[[#This Row],[required 
amount
CAT B]]</f>
        <v>0</v>
      </c>
      <c r="Z48" s="32"/>
      <c r="AA48" s="32"/>
      <c r="AB48" s="32"/>
      <c r="AC48" s="30"/>
      <c r="AD48" s="33">
        <f>SUM(Table2[[#This Row],[Total value 
CAT A]:[Total value 
CAT E]])</f>
        <v>0</v>
      </c>
      <c r="AE48" s="34"/>
      <c r="AF48" s="34"/>
      <c r="AG48" s="34"/>
      <c r="AH48" s="34"/>
      <c r="AI48" s="34"/>
      <c r="AJ48" s="34"/>
      <c r="AK48" s="34"/>
      <c r="AL48" s="34"/>
    </row>
    <row r="49" spans="1:38" s="35" customFormat="1" ht="33.75" x14ac:dyDescent="0.2">
      <c r="A49" s="25" t="s">
        <v>2</v>
      </c>
      <c r="B49" s="37">
        <v>42597</v>
      </c>
      <c r="C49" s="27">
        <v>0.72916666666666663</v>
      </c>
      <c r="D49" s="27">
        <v>0.95833333333333337</v>
      </c>
      <c r="E49" s="29" t="s">
        <v>196</v>
      </c>
      <c r="F49" s="25" t="s">
        <v>45</v>
      </c>
      <c r="G49" s="29" t="s">
        <v>46</v>
      </c>
      <c r="H49" s="25" t="s">
        <v>197</v>
      </c>
      <c r="I49" s="90" t="s">
        <v>119</v>
      </c>
      <c r="J49" s="30"/>
      <c r="K49" s="93">
        <v>67.2</v>
      </c>
      <c r="L49" s="93">
        <v>33.6</v>
      </c>
      <c r="M49" s="93"/>
      <c r="N49" s="93"/>
      <c r="O49" s="93"/>
      <c r="P49" s="30"/>
      <c r="Q49" s="10"/>
      <c r="R49" s="10"/>
      <c r="S49" s="10"/>
      <c r="T49" s="10"/>
      <c r="U49" s="10"/>
      <c r="V49" s="10"/>
      <c r="W49" s="30"/>
      <c r="X49" s="32">
        <f>Table2[[#This Row],[A 
CAT 
€]]*Table2[[#This Row],[required
amount
CAT A]]</f>
        <v>0</v>
      </c>
      <c r="Y49" s="32">
        <f>Table2[[#This Row],[B 
CAT
€]]*Table2[[#This Row],[required 
amount
CAT B]]</f>
        <v>0</v>
      </c>
      <c r="Z49" s="32"/>
      <c r="AA49" s="32"/>
      <c r="AB49" s="32"/>
      <c r="AC49" s="30"/>
      <c r="AD49" s="33">
        <f>SUM(Table2[[#This Row],[Total value 
CAT A]:[Total value 
CAT E]])</f>
        <v>0</v>
      </c>
      <c r="AE49" s="34"/>
      <c r="AF49" s="34"/>
      <c r="AG49" s="34"/>
      <c r="AH49" s="34"/>
      <c r="AI49" s="34"/>
      <c r="AJ49" s="34"/>
      <c r="AK49" s="34"/>
      <c r="AL49" s="34"/>
    </row>
    <row r="50" spans="1:38" s="35" customFormat="1" ht="22.5" x14ac:dyDescent="0.2">
      <c r="A50" s="25" t="s">
        <v>2</v>
      </c>
      <c r="B50" s="5">
        <v>42598</v>
      </c>
      <c r="C50" s="38">
        <v>0.35416666666666669</v>
      </c>
      <c r="D50" s="38">
        <v>0.52083333333333337</v>
      </c>
      <c r="E50" s="29" t="s">
        <v>198</v>
      </c>
      <c r="F50" s="25" t="s">
        <v>45</v>
      </c>
      <c r="G50" s="29" t="s">
        <v>46</v>
      </c>
      <c r="H50" s="25" t="s">
        <v>199</v>
      </c>
      <c r="I50" s="90" t="s">
        <v>119</v>
      </c>
      <c r="J50" s="30"/>
      <c r="K50" s="93">
        <v>67.2</v>
      </c>
      <c r="L50" s="93">
        <v>33.6</v>
      </c>
      <c r="M50" s="93"/>
      <c r="N50" s="93"/>
      <c r="O50" s="93"/>
      <c r="P50" s="30"/>
      <c r="Q50" s="10"/>
      <c r="R50" s="10"/>
      <c r="S50" s="10"/>
      <c r="T50" s="10"/>
      <c r="U50" s="10"/>
      <c r="V50" s="10"/>
      <c r="W50" s="30"/>
      <c r="X50" s="32">
        <f>Table2[[#This Row],[A 
CAT 
€]]*Table2[[#This Row],[required
amount
CAT A]]</f>
        <v>0</v>
      </c>
      <c r="Y50" s="32">
        <f>Table2[[#This Row],[B 
CAT
€]]*Table2[[#This Row],[required 
amount
CAT B]]</f>
        <v>0</v>
      </c>
      <c r="Z50" s="32"/>
      <c r="AA50" s="32"/>
      <c r="AB50" s="32"/>
      <c r="AC50" s="30"/>
      <c r="AD50" s="33">
        <f>SUM(Table2[[#This Row],[Total value 
CAT A]:[Total value 
CAT E]])</f>
        <v>0</v>
      </c>
      <c r="AE50" s="34"/>
      <c r="AF50" s="34"/>
      <c r="AG50" s="34"/>
      <c r="AH50" s="34"/>
      <c r="AI50" s="34"/>
      <c r="AJ50" s="34"/>
      <c r="AK50" s="34"/>
      <c r="AL50" s="34"/>
    </row>
    <row r="51" spans="1:38" s="35" customFormat="1" ht="22.5" x14ac:dyDescent="0.2">
      <c r="A51" s="4" t="s">
        <v>2</v>
      </c>
      <c r="B51" s="5">
        <v>42598</v>
      </c>
      <c r="C51" s="38">
        <v>0.72916666666666663</v>
      </c>
      <c r="D51" s="38">
        <v>0.95833333333333337</v>
      </c>
      <c r="E51" s="29" t="s">
        <v>200</v>
      </c>
      <c r="F51" s="25" t="s">
        <v>45</v>
      </c>
      <c r="G51" s="29" t="s">
        <v>46</v>
      </c>
      <c r="H51" s="4" t="s">
        <v>201</v>
      </c>
      <c r="I51" s="90" t="s">
        <v>119</v>
      </c>
      <c r="J51" s="30"/>
      <c r="K51" s="93">
        <v>67.2</v>
      </c>
      <c r="L51" s="93">
        <v>33.6</v>
      </c>
      <c r="M51" s="93"/>
      <c r="N51" s="93"/>
      <c r="O51" s="93"/>
      <c r="P51" s="30"/>
      <c r="Q51" s="10"/>
      <c r="R51" s="10"/>
      <c r="S51" s="10"/>
      <c r="T51" s="10"/>
      <c r="U51" s="10"/>
      <c r="V51" s="10"/>
      <c r="W51" s="30"/>
      <c r="X51" s="32">
        <f>Table2[[#This Row],[A 
CAT 
€]]*Table2[[#This Row],[required
amount
CAT A]]</f>
        <v>0</v>
      </c>
      <c r="Y51" s="32">
        <f>Table2[[#This Row],[B 
CAT
€]]*Table2[[#This Row],[required 
amount
CAT B]]</f>
        <v>0</v>
      </c>
      <c r="Z51" s="32"/>
      <c r="AA51" s="32"/>
      <c r="AB51" s="32"/>
      <c r="AC51" s="30"/>
      <c r="AD51" s="33">
        <f>SUM(Table2[[#This Row],[Total value 
CAT A]:[Total value 
CAT E]])</f>
        <v>0</v>
      </c>
      <c r="AE51" s="34"/>
      <c r="AF51" s="34"/>
      <c r="AG51" s="34"/>
      <c r="AH51" s="34"/>
      <c r="AI51" s="34"/>
      <c r="AJ51" s="34"/>
      <c r="AK51" s="34"/>
      <c r="AL51" s="34"/>
    </row>
    <row r="52" spans="1:38" s="35" customFormat="1" ht="33.75" x14ac:dyDescent="0.2">
      <c r="A52" s="25" t="s">
        <v>2</v>
      </c>
      <c r="B52" s="5">
        <v>42599</v>
      </c>
      <c r="C52" s="38">
        <v>0.35416666666666669</v>
      </c>
      <c r="D52" s="38">
        <v>0.5625</v>
      </c>
      <c r="E52" s="29" t="s">
        <v>202</v>
      </c>
      <c r="F52" s="25" t="s">
        <v>45</v>
      </c>
      <c r="G52" s="29" t="s">
        <v>46</v>
      </c>
      <c r="H52" s="25" t="s">
        <v>203</v>
      </c>
      <c r="I52" s="90" t="s">
        <v>119</v>
      </c>
      <c r="J52" s="30"/>
      <c r="K52" s="93">
        <v>124.8</v>
      </c>
      <c r="L52" s="93">
        <v>86.4</v>
      </c>
      <c r="M52" s="93"/>
      <c r="N52" s="93"/>
      <c r="O52" s="93"/>
      <c r="P52" s="30"/>
      <c r="Q52" s="10"/>
      <c r="R52" s="10"/>
      <c r="S52" s="10"/>
      <c r="T52" s="10"/>
      <c r="U52" s="10"/>
      <c r="V52" s="10"/>
      <c r="W52" s="30"/>
      <c r="X52" s="32">
        <f>Table2[[#This Row],[A 
CAT 
€]]*Table2[[#This Row],[required
amount
CAT A]]</f>
        <v>0</v>
      </c>
      <c r="Y52" s="32">
        <f>Table2[[#This Row],[B 
CAT
€]]*Table2[[#This Row],[required 
amount
CAT B]]</f>
        <v>0</v>
      </c>
      <c r="Z52" s="32"/>
      <c r="AA52" s="32"/>
      <c r="AB52" s="32"/>
      <c r="AC52" s="30"/>
      <c r="AD52" s="33">
        <f>SUM(Table2[[#This Row],[Total value 
CAT A]:[Total value 
CAT E]])</f>
        <v>0</v>
      </c>
      <c r="AE52" s="34"/>
      <c r="AF52" s="34"/>
      <c r="AG52" s="34"/>
      <c r="AH52" s="34"/>
      <c r="AI52" s="34"/>
      <c r="AJ52" s="34"/>
      <c r="AK52" s="34"/>
      <c r="AL52" s="34"/>
    </row>
    <row r="53" spans="1:38" s="35" customFormat="1" ht="56.25" x14ac:dyDescent="0.2">
      <c r="A53" s="25" t="s">
        <v>2</v>
      </c>
      <c r="B53" s="5">
        <v>42600</v>
      </c>
      <c r="C53" s="38">
        <v>0.35416666666666669</v>
      </c>
      <c r="D53" s="38">
        <v>0.5625</v>
      </c>
      <c r="E53" s="29" t="s">
        <v>204</v>
      </c>
      <c r="F53" s="25" t="s">
        <v>45</v>
      </c>
      <c r="G53" s="29" t="s">
        <v>46</v>
      </c>
      <c r="H53" s="25" t="s">
        <v>205</v>
      </c>
      <c r="I53" s="90" t="s">
        <v>119</v>
      </c>
      <c r="J53" s="30"/>
      <c r="K53" s="93">
        <v>124.8</v>
      </c>
      <c r="L53" s="93">
        <v>86.4</v>
      </c>
      <c r="M53" s="93"/>
      <c r="N53" s="93"/>
      <c r="O53" s="93"/>
      <c r="P53" s="30"/>
      <c r="Q53" s="10"/>
      <c r="R53" s="10"/>
      <c r="S53" s="10"/>
      <c r="T53" s="10"/>
      <c r="U53" s="10"/>
      <c r="V53" s="10"/>
      <c r="W53" s="30"/>
      <c r="X53" s="32">
        <f>Table2[[#This Row],[A 
CAT 
€]]*Table2[[#This Row],[required
amount
CAT A]]</f>
        <v>0</v>
      </c>
      <c r="Y53" s="32">
        <f>Table2[[#This Row],[B 
CAT
€]]*Table2[[#This Row],[required 
amount
CAT B]]</f>
        <v>0</v>
      </c>
      <c r="Z53" s="32"/>
      <c r="AA53" s="32"/>
      <c r="AB53" s="32"/>
      <c r="AC53" s="30"/>
      <c r="AD53" s="33">
        <f>SUM(Table2[[#This Row],[Total value 
CAT A]:[Total value 
CAT E]])</f>
        <v>0</v>
      </c>
      <c r="AE53" s="34"/>
      <c r="AF53" s="34"/>
      <c r="AG53" s="34"/>
      <c r="AH53" s="34"/>
      <c r="AI53" s="34"/>
      <c r="AJ53" s="34"/>
      <c r="AK53" s="34"/>
      <c r="AL53" s="34"/>
    </row>
    <row r="54" spans="1:38" s="35" customFormat="1" ht="67.5" x14ac:dyDescent="0.2">
      <c r="A54" s="4" t="s">
        <v>2</v>
      </c>
      <c r="B54" s="5">
        <v>42601</v>
      </c>
      <c r="C54" s="38">
        <v>0.35416666666666669</v>
      </c>
      <c r="D54" s="38">
        <v>0.5625</v>
      </c>
      <c r="E54" s="29" t="s">
        <v>206</v>
      </c>
      <c r="F54" s="25" t="s">
        <v>45</v>
      </c>
      <c r="G54" s="29" t="s">
        <v>46</v>
      </c>
      <c r="H54" s="4" t="s">
        <v>207</v>
      </c>
      <c r="I54" s="90" t="s">
        <v>119</v>
      </c>
      <c r="J54" s="30"/>
      <c r="K54" s="93">
        <v>124.8</v>
      </c>
      <c r="L54" s="93">
        <v>86.4</v>
      </c>
      <c r="M54" s="93"/>
      <c r="N54" s="93"/>
      <c r="O54" s="93"/>
      <c r="P54" s="30"/>
      <c r="Q54" s="10"/>
      <c r="R54" s="10"/>
      <c r="S54" s="10"/>
      <c r="T54" s="10"/>
      <c r="U54" s="10"/>
      <c r="V54" s="10"/>
      <c r="W54" s="30"/>
      <c r="X54" s="32">
        <f>Table2[[#This Row],[A 
CAT 
€]]*Table2[[#This Row],[required
amount
CAT A]]</f>
        <v>0</v>
      </c>
      <c r="Y54" s="32">
        <f>Table2[[#This Row],[B 
CAT
€]]*Table2[[#This Row],[required 
amount
CAT B]]</f>
        <v>0</v>
      </c>
      <c r="Z54" s="32"/>
      <c r="AA54" s="32"/>
      <c r="AB54" s="32"/>
      <c r="AC54" s="30"/>
      <c r="AD54" s="33">
        <f>SUM(Table2[[#This Row],[Total value 
CAT A]:[Total value 
CAT E]])</f>
        <v>0</v>
      </c>
      <c r="AE54" s="34"/>
      <c r="AF54" s="34"/>
      <c r="AG54" s="34"/>
      <c r="AH54" s="34"/>
      <c r="AI54" s="34"/>
      <c r="AJ54" s="34"/>
      <c r="AK54" s="34"/>
      <c r="AL54" s="34"/>
    </row>
    <row r="55" spans="1:38" s="35" customFormat="1" ht="33.75" x14ac:dyDescent="0.2">
      <c r="A55" s="25" t="s">
        <v>2</v>
      </c>
      <c r="B55" s="5">
        <v>42602</v>
      </c>
      <c r="C55" s="38">
        <v>0.35416666666666669</v>
      </c>
      <c r="D55" s="38">
        <v>0.45833333333333331</v>
      </c>
      <c r="E55" s="29" t="s">
        <v>208</v>
      </c>
      <c r="F55" s="25" t="s">
        <v>45</v>
      </c>
      <c r="G55" s="29" t="s">
        <v>46</v>
      </c>
      <c r="H55" s="25" t="s">
        <v>209</v>
      </c>
      <c r="I55" s="90" t="s">
        <v>119</v>
      </c>
      <c r="J55" s="30"/>
      <c r="K55" s="93">
        <v>124.8</v>
      </c>
      <c r="L55" s="93">
        <v>86.4</v>
      </c>
      <c r="M55" s="93"/>
      <c r="N55" s="93"/>
      <c r="O55" s="93"/>
      <c r="P55" s="30"/>
      <c r="Q55" s="10"/>
      <c r="R55" s="10"/>
      <c r="S55" s="10"/>
      <c r="T55" s="10"/>
      <c r="U55" s="10"/>
      <c r="V55" s="10"/>
      <c r="W55" s="30"/>
      <c r="X55" s="32">
        <f>Table2[[#This Row],[A 
CAT 
€]]*Table2[[#This Row],[required
amount
CAT A]]</f>
        <v>0</v>
      </c>
      <c r="Y55" s="32">
        <f>Table2[[#This Row],[B 
CAT
€]]*Table2[[#This Row],[required 
amount
CAT B]]</f>
        <v>0</v>
      </c>
      <c r="Z55" s="32"/>
      <c r="AA55" s="32"/>
      <c r="AB55" s="32"/>
      <c r="AC55" s="30"/>
      <c r="AD55" s="33">
        <f>SUM(Table2[[#This Row],[Total value 
CAT A]:[Total value 
CAT E]])</f>
        <v>0</v>
      </c>
      <c r="AE55" s="34"/>
      <c r="AF55" s="34"/>
      <c r="AG55" s="34"/>
      <c r="AH55" s="34"/>
      <c r="AI55" s="34"/>
      <c r="AJ55" s="34"/>
      <c r="AK55" s="34"/>
      <c r="AL55" s="34"/>
    </row>
    <row r="56" spans="1:38" s="35" customFormat="1" ht="11.25" x14ac:dyDescent="0.2">
      <c r="A56" s="25" t="s">
        <v>3</v>
      </c>
      <c r="B56" s="5">
        <v>42588</v>
      </c>
      <c r="C56" s="38">
        <v>0.5</v>
      </c>
      <c r="D56" s="38">
        <v>0.66666666666666663</v>
      </c>
      <c r="E56" s="25" t="s">
        <v>210</v>
      </c>
      <c r="F56" s="25" t="s">
        <v>47</v>
      </c>
      <c r="G56" s="29" t="s">
        <v>101</v>
      </c>
      <c r="H56" s="25" t="s">
        <v>211</v>
      </c>
      <c r="I56" s="90" t="s">
        <v>116</v>
      </c>
      <c r="J56" s="30"/>
      <c r="K56" s="93">
        <v>33.6</v>
      </c>
      <c r="L56" s="93">
        <v>24</v>
      </c>
      <c r="M56" s="93"/>
      <c r="N56" s="93"/>
      <c r="O56" s="93"/>
      <c r="P56" s="30"/>
      <c r="Q56" s="10"/>
      <c r="R56" s="10"/>
      <c r="S56" s="10"/>
      <c r="T56" s="10"/>
      <c r="U56" s="10"/>
      <c r="V56" s="10"/>
      <c r="W56" s="30"/>
      <c r="X56" s="32">
        <f>Table2[[#This Row],[A 
CAT 
€]]*Table2[[#This Row],[required
amount
CAT A]]</f>
        <v>0</v>
      </c>
      <c r="Y56" s="32">
        <f>Table2[[#This Row],[B 
CAT
€]]*Table2[[#This Row],[required 
amount
CAT B]]</f>
        <v>0</v>
      </c>
      <c r="Z56" s="32"/>
      <c r="AA56" s="32"/>
      <c r="AB56" s="32"/>
      <c r="AC56" s="30"/>
      <c r="AD56" s="33">
        <f>SUM(Table2[[#This Row],[Total value 
CAT A]:[Total value 
CAT E]])</f>
        <v>0</v>
      </c>
      <c r="AE56" s="34"/>
      <c r="AF56" s="34"/>
      <c r="AG56" s="34"/>
      <c r="AH56" s="34"/>
      <c r="AI56" s="34"/>
      <c r="AJ56" s="34"/>
      <c r="AK56" s="34"/>
      <c r="AL56" s="34"/>
    </row>
    <row r="57" spans="1:38" s="35" customFormat="1" ht="11.25" x14ac:dyDescent="0.2">
      <c r="A57" s="4" t="s">
        <v>3</v>
      </c>
      <c r="B57" s="5">
        <v>42588</v>
      </c>
      <c r="C57" s="38">
        <v>0.59375</v>
      </c>
      <c r="D57" s="38">
        <v>0.66666666666666663</v>
      </c>
      <c r="E57" s="25" t="s">
        <v>212</v>
      </c>
      <c r="F57" s="25" t="s">
        <v>45</v>
      </c>
      <c r="G57" s="29" t="s">
        <v>107</v>
      </c>
      <c r="H57" s="4" t="s">
        <v>213</v>
      </c>
      <c r="I57" s="90" t="s">
        <v>116</v>
      </c>
      <c r="J57" s="30"/>
      <c r="K57" s="93">
        <v>168</v>
      </c>
      <c r="L57" s="93">
        <v>105.6</v>
      </c>
      <c r="M57" s="93">
        <v>48</v>
      </c>
      <c r="N57" s="93"/>
      <c r="O57" s="93"/>
      <c r="P57" s="30"/>
      <c r="Q57" s="10"/>
      <c r="R57" s="10"/>
      <c r="S57" s="10"/>
      <c r="T57" s="10"/>
      <c r="U57" s="10"/>
      <c r="V57" s="10"/>
      <c r="W57" s="30"/>
      <c r="X57" s="32">
        <f>Table2[[#This Row],[A 
CAT 
€]]*Table2[[#This Row],[required
amount
CAT A]]</f>
        <v>0</v>
      </c>
      <c r="Y57" s="32">
        <f>Table2[[#This Row],[B 
CAT
€]]*Table2[[#This Row],[required 
amount
CAT B]]</f>
        <v>0</v>
      </c>
      <c r="Z57" s="32"/>
      <c r="AA57" s="32"/>
      <c r="AB57" s="32"/>
      <c r="AC57" s="30"/>
      <c r="AD57" s="33">
        <f>SUM(Table2[[#This Row],[Total value 
CAT A]:[Total value 
CAT E]])</f>
        <v>0</v>
      </c>
      <c r="AE57" s="34"/>
      <c r="AF57" s="34"/>
      <c r="AG57" s="34"/>
      <c r="AH57" s="34"/>
      <c r="AI57" s="34"/>
      <c r="AJ57" s="34"/>
      <c r="AK57" s="34"/>
      <c r="AL57" s="34"/>
    </row>
    <row r="58" spans="1:38" s="35" customFormat="1" ht="11.25" x14ac:dyDescent="0.2">
      <c r="A58" s="25" t="s">
        <v>3</v>
      </c>
      <c r="B58" s="26">
        <v>42588</v>
      </c>
      <c r="C58" s="27">
        <v>0.72916666666666663</v>
      </c>
      <c r="D58" s="27">
        <v>0.89583333333333337</v>
      </c>
      <c r="E58" s="25" t="s">
        <v>210</v>
      </c>
      <c r="F58" s="25" t="s">
        <v>47</v>
      </c>
      <c r="G58" s="29" t="s">
        <v>101</v>
      </c>
      <c r="H58" s="25" t="s">
        <v>214</v>
      </c>
      <c r="I58" s="90" t="s">
        <v>116</v>
      </c>
      <c r="J58" s="30"/>
      <c r="K58" s="93">
        <v>33.6</v>
      </c>
      <c r="L58" s="93">
        <v>24</v>
      </c>
      <c r="M58" s="93"/>
      <c r="N58" s="93"/>
      <c r="O58" s="93"/>
      <c r="P58" s="30"/>
      <c r="Q58" s="10"/>
      <c r="R58" s="10"/>
      <c r="S58" s="10"/>
      <c r="T58" s="10"/>
      <c r="U58" s="10"/>
      <c r="V58" s="10"/>
      <c r="W58" s="30"/>
      <c r="X58" s="32">
        <f>Table2[[#This Row],[A 
CAT 
€]]*Table2[[#This Row],[required
amount
CAT A]]</f>
        <v>0</v>
      </c>
      <c r="Y58" s="32">
        <f>Table2[[#This Row],[B 
CAT
€]]*Table2[[#This Row],[required 
amount
CAT B]]</f>
        <v>0</v>
      </c>
      <c r="Z58" s="32"/>
      <c r="AA58" s="32"/>
      <c r="AB58" s="32"/>
      <c r="AC58" s="30"/>
      <c r="AD58" s="33">
        <f>SUM(Table2[[#This Row],[Total value 
CAT A]:[Total value 
CAT E]])</f>
        <v>0</v>
      </c>
      <c r="AE58" s="34"/>
      <c r="AF58" s="34"/>
      <c r="AG58" s="34"/>
      <c r="AH58" s="34"/>
      <c r="AI58" s="34"/>
      <c r="AJ58" s="34"/>
      <c r="AK58" s="34"/>
      <c r="AL58" s="34"/>
    </row>
    <row r="59" spans="1:38" s="35" customFormat="1" ht="11.25" x14ac:dyDescent="0.2">
      <c r="A59" s="25" t="s">
        <v>3</v>
      </c>
      <c r="B59" s="26">
        <v>42588</v>
      </c>
      <c r="C59" s="27">
        <v>0.79166666666666663</v>
      </c>
      <c r="D59" s="27">
        <v>0.86458333333333337</v>
      </c>
      <c r="E59" s="25" t="s">
        <v>212</v>
      </c>
      <c r="F59" s="25" t="s">
        <v>45</v>
      </c>
      <c r="G59" s="29" t="s">
        <v>107</v>
      </c>
      <c r="H59" s="25" t="s">
        <v>215</v>
      </c>
      <c r="I59" s="90" t="s">
        <v>116</v>
      </c>
      <c r="J59" s="30"/>
      <c r="K59" s="93">
        <v>168</v>
      </c>
      <c r="L59" s="93">
        <v>105.6</v>
      </c>
      <c r="M59" s="93">
        <v>48</v>
      </c>
      <c r="N59" s="93"/>
      <c r="O59" s="93"/>
      <c r="P59" s="30"/>
      <c r="Q59" s="10"/>
      <c r="R59" s="10"/>
      <c r="S59" s="10"/>
      <c r="T59" s="10"/>
      <c r="U59" s="10"/>
      <c r="V59" s="10"/>
      <c r="W59" s="30"/>
      <c r="X59" s="32">
        <f>Table2[[#This Row],[A 
CAT 
€]]*Table2[[#This Row],[required
amount
CAT A]]</f>
        <v>0</v>
      </c>
      <c r="Y59" s="32">
        <f>Table2[[#This Row],[B 
CAT
€]]*Table2[[#This Row],[required 
amount
CAT B]]</f>
        <v>0</v>
      </c>
      <c r="Z59" s="32"/>
      <c r="AA59" s="32"/>
      <c r="AB59" s="32"/>
      <c r="AC59" s="30"/>
      <c r="AD59" s="33">
        <f>SUM(Table2[[#This Row],[Total value 
CAT A]:[Total value 
CAT E]])</f>
        <v>0</v>
      </c>
      <c r="AE59" s="34"/>
      <c r="AF59" s="34"/>
      <c r="AG59" s="34"/>
      <c r="AH59" s="34"/>
      <c r="AI59" s="34"/>
      <c r="AJ59" s="34"/>
      <c r="AK59" s="34"/>
      <c r="AL59" s="34"/>
    </row>
    <row r="60" spans="1:38" s="35" customFormat="1" ht="11.25" x14ac:dyDescent="0.2">
      <c r="A60" s="4" t="s">
        <v>3</v>
      </c>
      <c r="B60" s="5">
        <v>42588</v>
      </c>
      <c r="C60" s="27">
        <v>0.9375</v>
      </c>
      <c r="D60" s="27">
        <v>1.0416666666666666E-2</v>
      </c>
      <c r="E60" s="25" t="s">
        <v>212</v>
      </c>
      <c r="F60" s="25" t="s">
        <v>45</v>
      </c>
      <c r="G60" s="29" t="s">
        <v>107</v>
      </c>
      <c r="H60" s="25" t="s">
        <v>216</v>
      </c>
      <c r="I60" s="91" t="s">
        <v>116</v>
      </c>
      <c r="J60" s="30"/>
      <c r="K60" s="93">
        <v>168</v>
      </c>
      <c r="L60" s="93">
        <v>105.6</v>
      </c>
      <c r="M60" s="93">
        <v>48</v>
      </c>
      <c r="N60" s="93"/>
      <c r="O60" s="93"/>
      <c r="P60" s="30"/>
      <c r="Q60" s="10"/>
      <c r="R60" s="10"/>
      <c r="S60" s="10"/>
      <c r="T60" s="10"/>
      <c r="U60" s="10"/>
      <c r="V60" s="10"/>
      <c r="W60" s="30"/>
      <c r="X60" s="32">
        <f>Table2[[#This Row],[A 
CAT 
€]]*Table2[[#This Row],[required
amount
CAT A]]</f>
        <v>0</v>
      </c>
      <c r="Y60" s="32">
        <f>Table2[[#This Row],[B 
CAT
€]]*Table2[[#This Row],[required 
amount
CAT B]]</f>
        <v>0</v>
      </c>
      <c r="Z60" s="32"/>
      <c r="AA60" s="32"/>
      <c r="AB60" s="32"/>
      <c r="AC60" s="30"/>
      <c r="AD60" s="33">
        <f>SUM(Table2[[#This Row],[Total value 
CAT A]:[Total value 
CAT E]])</f>
        <v>0</v>
      </c>
      <c r="AE60" s="34"/>
      <c r="AF60" s="34"/>
      <c r="AG60" s="34"/>
      <c r="AH60" s="34"/>
      <c r="AI60" s="34"/>
      <c r="AJ60" s="34"/>
      <c r="AK60" s="34"/>
      <c r="AL60" s="34"/>
    </row>
    <row r="61" spans="1:38" s="35" customFormat="1" ht="11.25" x14ac:dyDescent="0.2">
      <c r="A61" s="4" t="s">
        <v>3</v>
      </c>
      <c r="B61" s="5">
        <v>42589</v>
      </c>
      <c r="C61" s="27">
        <v>0.5</v>
      </c>
      <c r="D61" s="27">
        <v>0.66666666666666663</v>
      </c>
      <c r="E61" s="25" t="s">
        <v>210</v>
      </c>
      <c r="F61" s="25" t="s">
        <v>47</v>
      </c>
      <c r="G61" s="29" t="s">
        <v>101</v>
      </c>
      <c r="H61" s="25" t="s">
        <v>217</v>
      </c>
      <c r="I61" s="91" t="s">
        <v>116</v>
      </c>
      <c r="J61" s="30"/>
      <c r="K61" s="93">
        <v>33.6</v>
      </c>
      <c r="L61" s="93">
        <v>24</v>
      </c>
      <c r="M61" s="93"/>
      <c r="N61" s="93"/>
      <c r="O61" s="93"/>
      <c r="P61" s="30"/>
      <c r="Q61" s="10"/>
      <c r="R61" s="10"/>
      <c r="S61" s="10"/>
      <c r="T61" s="10"/>
      <c r="U61" s="10"/>
      <c r="V61" s="10"/>
      <c r="W61" s="30"/>
      <c r="X61" s="32">
        <f>Table2[[#This Row],[A 
CAT 
€]]*Table2[[#This Row],[required
amount
CAT A]]</f>
        <v>0</v>
      </c>
      <c r="Y61" s="32">
        <f>Table2[[#This Row],[B 
CAT
€]]*Table2[[#This Row],[required 
amount
CAT B]]</f>
        <v>0</v>
      </c>
      <c r="Z61" s="32"/>
      <c r="AA61" s="32"/>
      <c r="AB61" s="32"/>
      <c r="AC61" s="30"/>
      <c r="AD61" s="33">
        <f>SUM(Table2[[#This Row],[Total value 
CAT A]:[Total value 
CAT E]])</f>
        <v>0</v>
      </c>
      <c r="AE61" s="34"/>
      <c r="AF61" s="34"/>
      <c r="AG61" s="34"/>
      <c r="AH61" s="34"/>
      <c r="AI61" s="34"/>
      <c r="AJ61" s="34"/>
      <c r="AK61" s="34"/>
      <c r="AL61" s="34"/>
    </row>
    <row r="62" spans="1:38" s="35" customFormat="1" ht="11.25" x14ac:dyDescent="0.2">
      <c r="A62" s="4" t="s">
        <v>3</v>
      </c>
      <c r="B62" s="26">
        <v>42589</v>
      </c>
      <c r="C62" s="27">
        <v>0.59375</v>
      </c>
      <c r="D62" s="27">
        <v>0.66666666666666663</v>
      </c>
      <c r="E62" s="25" t="s">
        <v>212</v>
      </c>
      <c r="F62" s="25" t="s">
        <v>45</v>
      </c>
      <c r="G62" s="29" t="s">
        <v>107</v>
      </c>
      <c r="H62" s="25" t="s">
        <v>218</v>
      </c>
      <c r="I62" s="90" t="s">
        <v>116</v>
      </c>
      <c r="J62" s="30"/>
      <c r="K62" s="93">
        <v>168</v>
      </c>
      <c r="L62" s="93">
        <v>105.6</v>
      </c>
      <c r="M62" s="93">
        <v>48</v>
      </c>
      <c r="N62" s="93"/>
      <c r="O62" s="93"/>
      <c r="P62" s="30"/>
      <c r="Q62" s="10"/>
      <c r="R62" s="10"/>
      <c r="S62" s="10"/>
      <c r="T62" s="10"/>
      <c r="U62" s="10"/>
      <c r="V62" s="10"/>
      <c r="W62" s="30"/>
      <c r="X62" s="32">
        <f>Table2[[#This Row],[A 
CAT 
€]]*Table2[[#This Row],[required
amount
CAT A]]</f>
        <v>0</v>
      </c>
      <c r="Y62" s="32">
        <f>Table2[[#This Row],[B 
CAT
€]]*Table2[[#This Row],[required 
amount
CAT B]]</f>
        <v>0</v>
      </c>
      <c r="Z62" s="32"/>
      <c r="AA62" s="32"/>
      <c r="AB62" s="32"/>
      <c r="AC62" s="30"/>
      <c r="AD62" s="33">
        <f>SUM(Table2[[#This Row],[Total value 
CAT A]:[Total value 
CAT E]])</f>
        <v>0</v>
      </c>
      <c r="AE62" s="34"/>
      <c r="AF62" s="34"/>
      <c r="AG62" s="34"/>
      <c r="AH62" s="34"/>
      <c r="AI62" s="34"/>
      <c r="AJ62" s="34"/>
      <c r="AK62" s="34"/>
      <c r="AL62" s="34"/>
    </row>
    <row r="63" spans="1:38" s="35" customFormat="1" ht="11.25" x14ac:dyDescent="0.2">
      <c r="A63" s="4" t="s">
        <v>3</v>
      </c>
      <c r="B63" s="26">
        <v>42589</v>
      </c>
      <c r="C63" s="27">
        <v>0.72916666666666663</v>
      </c>
      <c r="D63" s="27">
        <v>0.89583333333333337</v>
      </c>
      <c r="E63" s="25" t="s">
        <v>210</v>
      </c>
      <c r="F63" s="25" t="s">
        <v>47</v>
      </c>
      <c r="G63" s="29" t="s">
        <v>101</v>
      </c>
      <c r="H63" s="25" t="s">
        <v>219</v>
      </c>
      <c r="I63" s="90" t="s">
        <v>116</v>
      </c>
      <c r="J63" s="30"/>
      <c r="K63" s="93">
        <v>33.6</v>
      </c>
      <c r="L63" s="93">
        <v>24</v>
      </c>
      <c r="M63" s="93"/>
      <c r="N63" s="93"/>
      <c r="O63" s="93"/>
      <c r="P63" s="30"/>
      <c r="Q63" s="10"/>
      <c r="R63" s="10"/>
      <c r="S63" s="10"/>
      <c r="T63" s="10"/>
      <c r="U63" s="10"/>
      <c r="V63" s="10"/>
      <c r="W63" s="30"/>
      <c r="X63" s="32">
        <f>Table2[[#This Row],[A 
CAT 
€]]*Table2[[#This Row],[required
amount
CAT A]]</f>
        <v>0</v>
      </c>
      <c r="Y63" s="32">
        <f>Table2[[#This Row],[B 
CAT
€]]*Table2[[#This Row],[required 
amount
CAT B]]</f>
        <v>0</v>
      </c>
      <c r="Z63" s="32"/>
      <c r="AA63" s="32"/>
      <c r="AB63" s="32"/>
      <c r="AC63" s="30"/>
      <c r="AD63" s="33">
        <f>SUM(Table2[[#This Row],[Total value 
CAT A]:[Total value 
CAT E]])</f>
        <v>0</v>
      </c>
      <c r="AE63" s="34"/>
      <c r="AF63" s="34"/>
      <c r="AG63" s="34"/>
      <c r="AH63" s="34"/>
      <c r="AI63" s="34"/>
      <c r="AJ63" s="34"/>
      <c r="AK63" s="34"/>
      <c r="AL63" s="34"/>
    </row>
    <row r="64" spans="1:38" s="35" customFormat="1" ht="11.25" x14ac:dyDescent="0.2">
      <c r="A64" s="4" t="s">
        <v>3</v>
      </c>
      <c r="B64" s="5">
        <v>42589</v>
      </c>
      <c r="C64" s="27">
        <v>0.79166666666666663</v>
      </c>
      <c r="D64" s="27">
        <v>0.86458333333333337</v>
      </c>
      <c r="E64" s="25" t="s">
        <v>212</v>
      </c>
      <c r="F64" s="25" t="s">
        <v>45</v>
      </c>
      <c r="G64" s="29" t="s">
        <v>107</v>
      </c>
      <c r="H64" s="25" t="s">
        <v>220</v>
      </c>
      <c r="I64" s="91" t="s">
        <v>116</v>
      </c>
      <c r="J64" s="30"/>
      <c r="K64" s="93">
        <v>168</v>
      </c>
      <c r="L64" s="93">
        <v>105.6</v>
      </c>
      <c r="M64" s="93">
        <v>48</v>
      </c>
      <c r="N64" s="93"/>
      <c r="O64" s="93"/>
      <c r="P64" s="30"/>
      <c r="Q64" s="10"/>
      <c r="R64" s="10"/>
      <c r="S64" s="10"/>
      <c r="T64" s="10"/>
      <c r="U64" s="10"/>
      <c r="V64" s="10"/>
      <c r="W64" s="30"/>
      <c r="X64" s="32">
        <f>Table2[[#This Row],[A 
CAT 
€]]*Table2[[#This Row],[required
amount
CAT A]]</f>
        <v>0</v>
      </c>
      <c r="Y64" s="32">
        <f>Table2[[#This Row],[B 
CAT
€]]*Table2[[#This Row],[required 
amount
CAT B]]</f>
        <v>0</v>
      </c>
      <c r="Z64" s="32"/>
      <c r="AA64" s="32"/>
      <c r="AB64" s="32"/>
      <c r="AC64" s="30"/>
      <c r="AD64" s="33">
        <f>SUM(Table2[[#This Row],[Total value 
CAT A]:[Total value 
CAT E]])</f>
        <v>0</v>
      </c>
      <c r="AE64" s="34"/>
      <c r="AF64" s="34"/>
      <c r="AG64" s="34"/>
      <c r="AH64" s="34"/>
      <c r="AI64" s="34"/>
      <c r="AJ64" s="34"/>
      <c r="AK64" s="34"/>
      <c r="AL64" s="34"/>
    </row>
    <row r="65" spans="1:38" s="35" customFormat="1" ht="11.25" x14ac:dyDescent="0.2">
      <c r="A65" s="4" t="s">
        <v>3</v>
      </c>
      <c r="B65" s="5">
        <v>42589</v>
      </c>
      <c r="C65" s="27">
        <v>0.9375</v>
      </c>
      <c r="D65" s="27">
        <v>1.0416666666666666E-2</v>
      </c>
      <c r="E65" s="25" t="s">
        <v>212</v>
      </c>
      <c r="F65" s="25" t="s">
        <v>45</v>
      </c>
      <c r="G65" s="29" t="s">
        <v>107</v>
      </c>
      <c r="H65" s="25" t="s">
        <v>221</v>
      </c>
      <c r="I65" s="91" t="s">
        <v>116</v>
      </c>
      <c r="J65" s="30"/>
      <c r="K65" s="93">
        <v>168</v>
      </c>
      <c r="L65" s="93">
        <v>105.6</v>
      </c>
      <c r="M65" s="93">
        <v>48</v>
      </c>
      <c r="N65" s="93"/>
      <c r="O65" s="93"/>
      <c r="P65" s="30"/>
      <c r="Q65" s="10"/>
      <c r="R65" s="10"/>
      <c r="S65" s="10"/>
      <c r="T65" s="10"/>
      <c r="U65" s="10"/>
      <c r="V65" s="10"/>
      <c r="W65" s="30"/>
      <c r="X65" s="32">
        <f>Table2[[#This Row],[A 
CAT 
€]]*Table2[[#This Row],[required
amount
CAT A]]</f>
        <v>0</v>
      </c>
      <c r="Y65" s="32">
        <f>Table2[[#This Row],[B 
CAT
€]]*Table2[[#This Row],[required 
amount
CAT B]]</f>
        <v>0</v>
      </c>
      <c r="Z65" s="32"/>
      <c r="AA65" s="32"/>
      <c r="AB65" s="32"/>
      <c r="AC65" s="30"/>
      <c r="AD65" s="33">
        <f>SUM(Table2[[#This Row],[Total value 
CAT A]:[Total value 
CAT E]])</f>
        <v>0</v>
      </c>
      <c r="AE65" s="34"/>
      <c r="AF65" s="34"/>
      <c r="AG65" s="34"/>
      <c r="AH65" s="34"/>
      <c r="AI65" s="34"/>
      <c r="AJ65" s="34"/>
      <c r="AK65" s="34"/>
      <c r="AL65" s="34"/>
    </row>
    <row r="66" spans="1:38" s="35" customFormat="1" ht="11.25" x14ac:dyDescent="0.2">
      <c r="A66" s="4" t="s">
        <v>3</v>
      </c>
      <c r="B66" s="26">
        <v>42590</v>
      </c>
      <c r="C66" s="27">
        <v>0.5</v>
      </c>
      <c r="D66" s="27">
        <v>0.66666666666666663</v>
      </c>
      <c r="E66" s="25" t="s">
        <v>210</v>
      </c>
      <c r="F66" s="25" t="s">
        <v>47</v>
      </c>
      <c r="G66" s="29" t="s">
        <v>101</v>
      </c>
      <c r="H66" s="25" t="s">
        <v>222</v>
      </c>
      <c r="I66" s="90" t="s">
        <v>116</v>
      </c>
      <c r="J66" s="30"/>
      <c r="K66" s="93">
        <v>33.6</v>
      </c>
      <c r="L66" s="93">
        <v>24</v>
      </c>
      <c r="M66" s="93"/>
      <c r="N66" s="93"/>
      <c r="O66" s="93"/>
      <c r="P66" s="30"/>
      <c r="Q66" s="10"/>
      <c r="R66" s="10"/>
      <c r="S66" s="10"/>
      <c r="T66" s="10"/>
      <c r="U66" s="10"/>
      <c r="V66" s="10"/>
      <c r="W66" s="30"/>
      <c r="X66" s="32">
        <f>Table2[[#This Row],[A 
CAT 
€]]*Table2[[#This Row],[required
amount
CAT A]]</f>
        <v>0</v>
      </c>
      <c r="Y66" s="32">
        <f>Table2[[#This Row],[B 
CAT
€]]*Table2[[#This Row],[required 
amount
CAT B]]</f>
        <v>0</v>
      </c>
      <c r="Z66" s="32"/>
      <c r="AA66" s="32"/>
      <c r="AB66" s="32"/>
      <c r="AC66" s="30"/>
      <c r="AD66" s="33">
        <f>SUM(Table2[[#This Row],[Total value 
CAT A]:[Total value 
CAT E]])</f>
        <v>0</v>
      </c>
      <c r="AE66" s="34"/>
      <c r="AF66" s="34"/>
      <c r="AG66" s="34"/>
      <c r="AH66" s="34"/>
      <c r="AI66" s="34"/>
      <c r="AJ66" s="34"/>
      <c r="AK66" s="34"/>
      <c r="AL66" s="34"/>
    </row>
    <row r="67" spans="1:38" s="35" customFormat="1" ht="11.25" x14ac:dyDescent="0.2">
      <c r="A67" s="4" t="s">
        <v>3</v>
      </c>
      <c r="B67" s="26">
        <v>42590</v>
      </c>
      <c r="C67" s="27">
        <v>0.59375</v>
      </c>
      <c r="D67" s="27">
        <v>0.66666666666666663</v>
      </c>
      <c r="E67" s="25" t="s">
        <v>212</v>
      </c>
      <c r="F67" s="25" t="s">
        <v>45</v>
      </c>
      <c r="G67" s="29" t="s">
        <v>107</v>
      </c>
      <c r="H67" s="25" t="s">
        <v>223</v>
      </c>
      <c r="I67" s="90" t="s">
        <v>116</v>
      </c>
      <c r="J67" s="30"/>
      <c r="K67" s="93">
        <v>168</v>
      </c>
      <c r="L67" s="93">
        <v>105.6</v>
      </c>
      <c r="M67" s="93">
        <v>48</v>
      </c>
      <c r="N67" s="93"/>
      <c r="O67" s="93"/>
      <c r="P67" s="30"/>
      <c r="Q67" s="10"/>
      <c r="R67" s="10"/>
      <c r="S67" s="10"/>
      <c r="T67" s="10"/>
      <c r="U67" s="10"/>
      <c r="V67" s="10"/>
      <c r="W67" s="30"/>
      <c r="X67" s="32">
        <f>Table2[[#This Row],[A 
CAT 
€]]*Table2[[#This Row],[required
amount
CAT A]]</f>
        <v>0</v>
      </c>
      <c r="Y67" s="32">
        <f>Table2[[#This Row],[B 
CAT
€]]*Table2[[#This Row],[required 
amount
CAT B]]</f>
        <v>0</v>
      </c>
      <c r="Z67" s="32"/>
      <c r="AA67" s="32"/>
      <c r="AB67" s="32"/>
      <c r="AC67" s="30"/>
      <c r="AD67" s="33">
        <f>SUM(Table2[[#This Row],[Total value 
CAT A]:[Total value 
CAT E]])</f>
        <v>0</v>
      </c>
      <c r="AE67" s="34"/>
      <c r="AF67" s="34"/>
      <c r="AG67" s="34"/>
      <c r="AH67" s="34"/>
      <c r="AI67" s="34"/>
      <c r="AJ67" s="34"/>
      <c r="AK67" s="34"/>
      <c r="AL67" s="34"/>
    </row>
    <row r="68" spans="1:38" s="35" customFormat="1" ht="11.25" x14ac:dyDescent="0.2">
      <c r="A68" s="4" t="s">
        <v>3</v>
      </c>
      <c r="B68" s="5">
        <v>42590</v>
      </c>
      <c r="C68" s="27">
        <v>0.72916666666666663</v>
      </c>
      <c r="D68" s="27">
        <v>0.89583333333333337</v>
      </c>
      <c r="E68" s="25" t="s">
        <v>210</v>
      </c>
      <c r="F68" s="25" t="s">
        <v>47</v>
      </c>
      <c r="G68" s="29" t="s">
        <v>101</v>
      </c>
      <c r="H68" s="25" t="s">
        <v>224</v>
      </c>
      <c r="I68" s="91" t="s">
        <v>116</v>
      </c>
      <c r="J68" s="30"/>
      <c r="K68" s="93">
        <v>33.6</v>
      </c>
      <c r="L68" s="93">
        <v>24</v>
      </c>
      <c r="M68" s="93"/>
      <c r="N68" s="93"/>
      <c r="O68" s="93"/>
      <c r="P68" s="30"/>
      <c r="Q68" s="10"/>
      <c r="R68" s="10"/>
      <c r="S68" s="10"/>
      <c r="T68" s="10"/>
      <c r="U68" s="10"/>
      <c r="V68" s="10"/>
      <c r="W68" s="30"/>
      <c r="X68" s="32">
        <f>Table2[[#This Row],[A 
CAT 
€]]*Table2[[#This Row],[required
amount
CAT A]]</f>
        <v>0</v>
      </c>
      <c r="Y68" s="32">
        <f>Table2[[#This Row],[B 
CAT
€]]*Table2[[#This Row],[required 
amount
CAT B]]</f>
        <v>0</v>
      </c>
      <c r="Z68" s="32"/>
      <c r="AA68" s="32"/>
      <c r="AB68" s="32"/>
      <c r="AC68" s="30"/>
      <c r="AD68" s="33">
        <f>SUM(Table2[[#This Row],[Total value 
CAT A]:[Total value 
CAT E]])</f>
        <v>0</v>
      </c>
      <c r="AE68" s="34"/>
      <c r="AF68" s="34"/>
      <c r="AG68" s="34"/>
      <c r="AH68" s="34"/>
      <c r="AI68" s="34"/>
      <c r="AJ68" s="34"/>
      <c r="AK68" s="34"/>
      <c r="AL68" s="34"/>
    </row>
    <row r="69" spans="1:38" s="35" customFormat="1" ht="11.25" x14ac:dyDescent="0.2">
      <c r="A69" s="4" t="s">
        <v>3</v>
      </c>
      <c r="B69" s="5">
        <v>42590</v>
      </c>
      <c r="C69" s="27">
        <v>0.79166666666666663</v>
      </c>
      <c r="D69" s="27">
        <v>0.86458333333333337</v>
      </c>
      <c r="E69" s="25" t="s">
        <v>212</v>
      </c>
      <c r="F69" s="25" t="s">
        <v>45</v>
      </c>
      <c r="G69" s="29" t="s">
        <v>107</v>
      </c>
      <c r="H69" s="25" t="s">
        <v>225</v>
      </c>
      <c r="I69" s="91" t="s">
        <v>116</v>
      </c>
      <c r="J69" s="30"/>
      <c r="K69" s="93">
        <v>168</v>
      </c>
      <c r="L69" s="93">
        <v>105.6</v>
      </c>
      <c r="M69" s="93">
        <v>48</v>
      </c>
      <c r="N69" s="93"/>
      <c r="O69" s="93"/>
      <c r="P69" s="30"/>
      <c r="Q69" s="10"/>
      <c r="R69" s="10"/>
      <c r="S69" s="10"/>
      <c r="T69" s="10"/>
      <c r="U69" s="10"/>
      <c r="V69" s="10"/>
      <c r="W69" s="30"/>
      <c r="X69" s="32">
        <f>Table2[[#This Row],[A 
CAT 
€]]*Table2[[#This Row],[required
amount
CAT A]]</f>
        <v>0</v>
      </c>
      <c r="Y69" s="32">
        <f>Table2[[#This Row],[B 
CAT
€]]*Table2[[#This Row],[required 
amount
CAT B]]</f>
        <v>0</v>
      </c>
      <c r="Z69" s="32"/>
      <c r="AA69" s="32"/>
      <c r="AB69" s="32"/>
      <c r="AC69" s="30"/>
      <c r="AD69" s="33">
        <f>SUM(Table2[[#This Row],[Total value 
CAT A]:[Total value 
CAT E]])</f>
        <v>0</v>
      </c>
      <c r="AE69" s="34"/>
      <c r="AF69" s="34"/>
      <c r="AG69" s="34"/>
      <c r="AH69" s="34"/>
      <c r="AI69" s="34"/>
      <c r="AJ69" s="34"/>
      <c r="AK69" s="34"/>
      <c r="AL69" s="34"/>
    </row>
    <row r="70" spans="1:38" s="35" customFormat="1" ht="11.25" x14ac:dyDescent="0.2">
      <c r="A70" s="4" t="s">
        <v>3</v>
      </c>
      <c r="B70" s="26">
        <v>42590</v>
      </c>
      <c r="C70" s="27">
        <v>0.9375</v>
      </c>
      <c r="D70" s="27">
        <v>1.0416666666666666E-2</v>
      </c>
      <c r="E70" s="25" t="s">
        <v>212</v>
      </c>
      <c r="F70" s="25" t="s">
        <v>45</v>
      </c>
      <c r="G70" s="29" t="s">
        <v>107</v>
      </c>
      <c r="H70" s="25" t="s">
        <v>226</v>
      </c>
      <c r="I70" s="90" t="s">
        <v>116</v>
      </c>
      <c r="J70" s="30"/>
      <c r="K70" s="93">
        <v>168</v>
      </c>
      <c r="L70" s="93">
        <v>105.6</v>
      </c>
      <c r="M70" s="93">
        <v>48</v>
      </c>
      <c r="N70" s="93"/>
      <c r="O70" s="93"/>
      <c r="P70" s="30"/>
      <c r="Q70" s="10"/>
      <c r="R70" s="10"/>
      <c r="S70" s="10"/>
      <c r="T70" s="10"/>
      <c r="U70" s="10"/>
      <c r="V70" s="10"/>
      <c r="W70" s="30"/>
      <c r="X70" s="32">
        <f>Table2[[#This Row],[A 
CAT 
€]]*Table2[[#This Row],[required
amount
CAT A]]</f>
        <v>0</v>
      </c>
      <c r="Y70" s="32">
        <f>Table2[[#This Row],[B 
CAT
€]]*Table2[[#This Row],[required 
amount
CAT B]]</f>
        <v>0</v>
      </c>
      <c r="Z70" s="32"/>
      <c r="AA70" s="32"/>
      <c r="AB70" s="32"/>
      <c r="AC70" s="30"/>
      <c r="AD70" s="33">
        <f>SUM(Table2[[#This Row],[Total value 
CAT A]:[Total value 
CAT E]])</f>
        <v>0</v>
      </c>
      <c r="AE70" s="34"/>
      <c r="AF70" s="34"/>
      <c r="AG70" s="34"/>
      <c r="AH70" s="34"/>
      <c r="AI70" s="34"/>
      <c r="AJ70" s="34"/>
      <c r="AK70" s="34"/>
      <c r="AL70" s="34"/>
    </row>
    <row r="71" spans="1:38" s="35" customFormat="1" ht="11.25" x14ac:dyDescent="0.2">
      <c r="A71" s="4" t="s">
        <v>3</v>
      </c>
      <c r="B71" s="26">
        <v>42591</v>
      </c>
      <c r="C71" s="27">
        <v>0.59375</v>
      </c>
      <c r="D71" s="27">
        <v>0.76041666666666663</v>
      </c>
      <c r="E71" s="25" t="s">
        <v>210</v>
      </c>
      <c r="F71" s="25" t="s">
        <v>47</v>
      </c>
      <c r="G71" s="29" t="s">
        <v>101</v>
      </c>
      <c r="H71" s="25" t="s">
        <v>227</v>
      </c>
      <c r="I71" s="90" t="s">
        <v>116</v>
      </c>
      <c r="J71" s="30"/>
      <c r="K71" s="93">
        <v>33.6</v>
      </c>
      <c r="L71" s="93">
        <v>24</v>
      </c>
      <c r="M71" s="93"/>
      <c r="N71" s="93"/>
      <c r="O71" s="93"/>
      <c r="P71" s="30"/>
      <c r="Q71" s="10"/>
      <c r="R71" s="10"/>
      <c r="S71" s="10"/>
      <c r="T71" s="10"/>
      <c r="U71" s="10"/>
      <c r="V71" s="10"/>
      <c r="W71" s="30"/>
      <c r="X71" s="32">
        <f>Table2[[#This Row],[A 
CAT 
€]]*Table2[[#This Row],[required
amount
CAT A]]</f>
        <v>0</v>
      </c>
      <c r="Y71" s="32">
        <f>Table2[[#This Row],[B 
CAT
€]]*Table2[[#This Row],[required 
amount
CAT B]]</f>
        <v>0</v>
      </c>
      <c r="Z71" s="32"/>
      <c r="AA71" s="32"/>
      <c r="AB71" s="32"/>
      <c r="AC71" s="30"/>
      <c r="AD71" s="33">
        <f>SUM(Table2[[#This Row],[Total value 
CAT A]:[Total value 
CAT E]])</f>
        <v>0</v>
      </c>
      <c r="AE71" s="34"/>
      <c r="AF71" s="34"/>
      <c r="AG71" s="34"/>
      <c r="AH71" s="34"/>
      <c r="AI71" s="34"/>
      <c r="AJ71" s="34"/>
      <c r="AK71" s="34"/>
      <c r="AL71" s="34"/>
    </row>
    <row r="72" spans="1:38" s="35" customFormat="1" ht="11.25" x14ac:dyDescent="0.2">
      <c r="A72" s="4" t="s">
        <v>3</v>
      </c>
      <c r="B72" s="5">
        <v>42591</v>
      </c>
      <c r="C72" s="27">
        <v>0.59375</v>
      </c>
      <c r="D72" s="27">
        <v>0.66666666666666663</v>
      </c>
      <c r="E72" s="25" t="s">
        <v>212</v>
      </c>
      <c r="F72" s="25" t="s">
        <v>45</v>
      </c>
      <c r="G72" s="29" t="s">
        <v>107</v>
      </c>
      <c r="H72" s="25" t="s">
        <v>228</v>
      </c>
      <c r="I72" s="91" t="s">
        <v>116</v>
      </c>
      <c r="J72" s="30"/>
      <c r="K72" s="93">
        <v>168</v>
      </c>
      <c r="L72" s="93">
        <v>105.6</v>
      </c>
      <c r="M72" s="93">
        <v>48</v>
      </c>
      <c r="N72" s="93"/>
      <c r="O72" s="93"/>
      <c r="P72" s="30"/>
      <c r="Q72" s="10"/>
      <c r="R72" s="10"/>
      <c r="S72" s="10"/>
      <c r="T72" s="10"/>
      <c r="U72" s="10"/>
      <c r="V72" s="10"/>
      <c r="W72" s="30"/>
      <c r="X72" s="32">
        <f>Table2[[#This Row],[A 
CAT 
€]]*Table2[[#This Row],[required
amount
CAT A]]</f>
        <v>0</v>
      </c>
      <c r="Y72" s="32">
        <f>Table2[[#This Row],[B 
CAT
€]]*Table2[[#This Row],[required 
amount
CAT B]]</f>
        <v>0</v>
      </c>
      <c r="Z72" s="32"/>
      <c r="AA72" s="32"/>
      <c r="AB72" s="32"/>
      <c r="AC72" s="30"/>
      <c r="AD72" s="33">
        <f>SUM(Table2[[#This Row],[Total value 
CAT A]:[Total value 
CAT E]])</f>
        <v>0</v>
      </c>
      <c r="AE72" s="34"/>
      <c r="AF72" s="34"/>
      <c r="AG72" s="34"/>
      <c r="AH72" s="34"/>
      <c r="AI72" s="34"/>
      <c r="AJ72" s="34"/>
      <c r="AK72" s="34"/>
      <c r="AL72" s="34"/>
    </row>
    <row r="73" spans="1:38" s="35" customFormat="1" ht="11.25" x14ac:dyDescent="0.2">
      <c r="A73" s="4" t="s">
        <v>3</v>
      </c>
      <c r="B73" s="5">
        <v>42591</v>
      </c>
      <c r="C73" s="27">
        <v>0.82291666666666663</v>
      </c>
      <c r="D73" s="27">
        <v>0.89583333333333337</v>
      </c>
      <c r="E73" s="25" t="s">
        <v>210</v>
      </c>
      <c r="F73" s="25" t="s">
        <v>47</v>
      </c>
      <c r="G73" s="29" t="s">
        <v>101</v>
      </c>
      <c r="H73" s="25" t="s">
        <v>229</v>
      </c>
      <c r="I73" s="91" t="s">
        <v>116</v>
      </c>
      <c r="J73" s="30"/>
      <c r="K73" s="93">
        <v>33.6</v>
      </c>
      <c r="L73" s="93">
        <v>24</v>
      </c>
      <c r="M73" s="93"/>
      <c r="N73" s="93"/>
      <c r="O73" s="93"/>
      <c r="P73" s="30"/>
      <c r="Q73" s="10"/>
      <c r="R73" s="10"/>
      <c r="S73" s="10"/>
      <c r="T73" s="10"/>
      <c r="U73" s="10"/>
      <c r="V73" s="10"/>
      <c r="W73" s="30"/>
      <c r="X73" s="32">
        <f>Table2[[#This Row],[A 
CAT 
€]]*Table2[[#This Row],[required
amount
CAT A]]</f>
        <v>0</v>
      </c>
      <c r="Y73" s="32">
        <f>Table2[[#This Row],[B 
CAT
€]]*Table2[[#This Row],[required 
amount
CAT B]]</f>
        <v>0</v>
      </c>
      <c r="Z73" s="32"/>
      <c r="AA73" s="32"/>
      <c r="AB73" s="32"/>
      <c r="AC73" s="30"/>
      <c r="AD73" s="33">
        <f>SUM(Table2[[#This Row],[Total value 
CAT A]:[Total value 
CAT E]])</f>
        <v>0</v>
      </c>
      <c r="AE73" s="34"/>
      <c r="AF73" s="34"/>
      <c r="AG73" s="34"/>
      <c r="AH73" s="34"/>
      <c r="AI73" s="34"/>
      <c r="AJ73" s="34"/>
      <c r="AK73" s="34"/>
      <c r="AL73" s="34"/>
    </row>
    <row r="74" spans="1:38" s="35" customFormat="1" ht="11.25" x14ac:dyDescent="0.2">
      <c r="A74" s="4" t="s">
        <v>3</v>
      </c>
      <c r="B74" s="5">
        <v>42591</v>
      </c>
      <c r="C74" s="7">
        <v>0.79166666666666663</v>
      </c>
      <c r="D74" s="7">
        <v>0.86458333333333337</v>
      </c>
      <c r="E74" s="25" t="s">
        <v>212</v>
      </c>
      <c r="F74" s="25" t="s">
        <v>45</v>
      </c>
      <c r="G74" s="29" t="s">
        <v>107</v>
      </c>
      <c r="H74" s="25" t="s">
        <v>230</v>
      </c>
      <c r="I74" s="91" t="s">
        <v>116</v>
      </c>
      <c r="J74" s="30"/>
      <c r="K74" s="93">
        <v>168</v>
      </c>
      <c r="L74" s="93">
        <v>105.6</v>
      </c>
      <c r="M74" s="93">
        <v>48</v>
      </c>
      <c r="N74" s="93"/>
      <c r="O74" s="93"/>
      <c r="P74" s="30"/>
      <c r="Q74" s="10"/>
      <c r="R74" s="10"/>
      <c r="S74" s="10"/>
      <c r="T74" s="10"/>
      <c r="U74" s="10"/>
      <c r="V74" s="10"/>
      <c r="W74" s="30"/>
      <c r="X74" s="32">
        <f>Table2[[#This Row],[A 
CAT 
€]]*Table2[[#This Row],[required
amount
CAT A]]</f>
        <v>0</v>
      </c>
      <c r="Y74" s="32">
        <f>Table2[[#This Row],[B 
CAT
€]]*Table2[[#This Row],[required 
amount
CAT B]]</f>
        <v>0</v>
      </c>
      <c r="Z74" s="32">
        <f>Table2[[#This Row],[C 
CAT
€]]*Table2[[#This Row],[required 
amount
CAT C]]</f>
        <v>0</v>
      </c>
      <c r="AA74" s="32"/>
      <c r="AB74" s="32"/>
      <c r="AC74" s="30"/>
      <c r="AD74" s="33">
        <f>SUM(Table2[[#This Row],[Total value 
CAT A]:[Total value 
CAT E]])</f>
        <v>0</v>
      </c>
      <c r="AE74" s="34"/>
      <c r="AF74" s="34"/>
      <c r="AG74" s="34"/>
      <c r="AH74" s="34"/>
      <c r="AI74" s="34"/>
      <c r="AJ74" s="34"/>
      <c r="AK74" s="34"/>
      <c r="AL74" s="34"/>
    </row>
    <row r="75" spans="1:38" s="35" customFormat="1" ht="11.25" x14ac:dyDescent="0.2">
      <c r="A75" s="4" t="s">
        <v>3</v>
      </c>
      <c r="B75" s="5">
        <v>42591</v>
      </c>
      <c r="C75" s="7">
        <v>0.9375</v>
      </c>
      <c r="D75" s="7">
        <v>1.0416666666666666E-2</v>
      </c>
      <c r="E75" s="25" t="s">
        <v>212</v>
      </c>
      <c r="F75" s="25" t="s">
        <v>45</v>
      </c>
      <c r="G75" s="29" t="s">
        <v>107</v>
      </c>
      <c r="H75" s="25" t="s">
        <v>231</v>
      </c>
      <c r="I75" s="91" t="s">
        <v>116</v>
      </c>
      <c r="J75" s="30"/>
      <c r="K75" s="93">
        <v>168</v>
      </c>
      <c r="L75" s="93">
        <v>105.6</v>
      </c>
      <c r="M75" s="93">
        <v>48</v>
      </c>
      <c r="N75" s="93"/>
      <c r="O75" s="93"/>
      <c r="P75" s="30"/>
      <c r="Q75" s="10"/>
      <c r="R75" s="10"/>
      <c r="S75" s="10"/>
      <c r="T75" s="10"/>
      <c r="U75" s="10"/>
      <c r="V75" s="10"/>
      <c r="W75" s="30"/>
      <c r="X75" s="32">
        <f>Table2[[#This Row],[A 
CAT 
€]]*Table2[[#This Row],[required
amount
CAT A]]</f>
        <v>0</v>
      </c>
      <c r="Y75" s="32">
        <f>Table2[[#This Row],[B 
CAT
€]]*Table2[[#This Row],[required 
amount
CAT B]]</f>
        <v>0</v>
      </c>
      <c r="Z75" s="32">
        <f>Table2[[#This Row],[C 
CAT
€]]*Table2[[#This Row],[required 
amount
CAT C]]</f>
        <v>0</v>
      </c>
      <c r="AA75" s="32"/>
      <c r="AB75" s="32"/>
      <c r="AC75" s="30"/>
      <c r="AD75" s="33">
        <f>SUM(Table2[[#This Row],[Total value 
CAT A]:[Total value 
CAT E]])</f>
        <v>0</v>
      </c>
      <c r="AE75" s="34"/>
      <c r="AF75" s="34"/>
      <c r="AG75" s="34"/>
      <c r="AH75" s="34"/>
      <c r="AI75" s="34"/>
      <c r="AJ75" s="34"/>
      <c r="AK75" s="34"/>
      <c r="AL75" s="34"/>
    </row>
    <row r="76" spans="1:38" s="35" customFormat="1" ht="11.25" x14ac:dyDescent="0.2">
      <c r="A76" s="4" t="s">
        <v>3</v>
      </c>
      <c r="B76" s="26">
        <v>42592</v>
      </c>
      <c r="C76" s="7">
        <v>0.59375</v>
      </c>
      <c r="D76" s="7">
        <v>0.76041666666666663</v>
      </c>
      <c r="E76" s="25" t="s">
        <v>210</v>
      </c>
      <c r="F76" s="25" t="s">
        <v>47</v>
      </c>
      <c r="G76" s="29" t="s">
        <v>101</v>
      </c>
      <c r="H76" s="25" t="s">
        <v>232</v>
      </c>
      <c r="I76" s="91" t="s">
        <v>116</v>
      </c>
      <c r="J76" s="30"/>
      <c r="K76" s="93">
        <v>33.6</v>
      </c>
      <c r="L76" s="93">
        <v>24</v>
      </c>
      <c r="M76" s="93"/>
      <c r="N76" s="93"/>
      <c r="O76" s="93"/>
      <c r="P76" s="30"/>
      <c r="Q76" s="10"/>
      <c r="R76" s="10"/>
      <c r="S76" s="10"/>
      <c r="T76" s="10"/>
      <c r="U76" s="10"/>
      <c r="V76" s="10"/>
      <c r="W76" s="30"/>
      <c r="X76" s="32">
        <f>Table2[[#This Row],[A 
CAT 
€]]*Table2[[#This Row],[required
amount
CAT A]]</f>
        <v>0</v>
      </c>
      <c r="Y76" s="32">
        <f>Table2[[#This Row],[B 
CAT
€]]*Table2[[#This Row],[required 
amount
CAT B]]</f>
        <v>0</v>
      </c>
      <c r="Z76" s="32">
        <f>Table2[[#This Row],[C 
CAT
€]]*Table2[[#This Row],[required 
amount
CAT C]]</f>
        <v>0</v>
      </c>
      <c r="AA76" s="32"/>
      <c r="AB76" s="32"/>
      <c r="AC76" s="30"/>
      <c r="AD76" s="33">
        <f>SUM(Table2[[#This Row],[Total value 
CAT A]:[Total value 
CAT E]])</f>
        <v>0</v>
      </c>
      <c r="AE76" s="34"/>
      <c r="AF76" s="34"/>
      <c r="AG76" s="34"/>
      <c r="AH76" s="34"/>
      <c r="AI76" s="34"/>
      <c r="AJ76" s="34"/>
      <c r="AK76" s="34"/>
      <c r="AL76" s="34"/>
    </row>
    <row r="77" spans="1:38" s="35" customFormat="1" ht="11.25" x14ac:dyDescent="0.2">
      <c r="A77" s="4" t="s">
        <v>3</v>
      </c>
      <c r="B77" s="26">
        <v>42592</v>
      </c>
      <c r="C77" s="7">
        <v>0.59375</v>
      </c>
      <c r="D77" s="7">
        <v>0.66666666666666663</v>
      </c>
      <c r="E77" s="25" t="s">
        <v>212</v>
      </c>
      <c r="F77" s="25" t="s">
        <v>45</v>
      </c>
      <c r="G77" s="29" t="s">
        <v>107</v>
      </c>
      <c r="H77" s="25" t="s">
        <v>233</v>
      </c>
      <c r="I77" s="91" t="s">
        <v>116</v>
      </c>
      <c r="J77" s="30"/>
      <c r="K77" s="93">
        <v>168</v>
      </c>
      <c r="L77" s="93">
        <v>105.6</v>
      </c>
      <c r="M77" s="93">
        <v>48</v>
      </c>
      <c r="N77" s="93"/>
      <c r="O77" s="93"/>
      <c r="P77" s="30"/>
      <c r="Q77" s="10"/>
      <c r="R77" s="10"/>
      <c r="S77" s="10"/>
      <c r="T77" s="10"/>
      <c r="U77" s="10"/>
      <c r="V77" s="10"/>
      <c r="W77" s="30"/>
      <c r="X77" s="32">
        <f>Table2[[#This Row],[A 
CAT 
€]]*Table2[[#This Row],[required
amount
CAT A]]</f>
        <v>0</v>
      </c>
      <c r="Y77" s="32">
        <f>Table2[[#This Row],[B 
CAT
€]]*Table2[[#This Row],[required 
amount
CAT B]]</f>
        <v>0</v>
      </c>
      <c r="Z77" s="32">
        <f>Table2[[#This Row],[C 
CAT
€]]*Table2[[#This Row],[required 
amount
CAT C]]</f>
        <v>0</v>
      </c>
      <c r="AA77" s="32"/>
      <c r="AB77" s="32"/>
      <c r="AC77" s="30"/>
      <c r="AD77" s="33">
        <f>SUM(Table2[[#This Row],[Total value 
CAT A]:[Total value 
CAT E]])</f>
        <v>0</v>
      </c>
      <c r="AE77" s="34"/>
      <c r="AF77" s="34"/>
      <c r="AG77" s="34"/>
      <c r="AH77" s="34"/>
      <c r="AI77" s="34"/>
      <c r="AJ77" s="34"/>
      <c r="AK77" s="34"/>
      <c r="AL77" s="34"/>
    </row>
    <row r="78" spans="1:38" s="35" customFormat="1" ht="11.25" x14ac:dyDescent="0.2">
      <c r="A78" s="4" t="s">
        <v>3</v>
      </c>
      <c r="B78" s="5">
        <v>42592</v>
      </c>
      <c r="C78" s="7">
        <v>0.82291666666666663</v>
      </c>
      <c r="D78" s="7">
        <v>0.89583333333333337</v>
      </c>
      <c r="E78" s="25" t="s">
        <v>210</v>
      </c>
      <c r="F78" s="25" t="s">
        <v>47</v>
      </c>
      <c r="G78" s="29" t="s">
        <v>101</v>
      </c>
      <c r="H78" s="25" t="s">
        <v>234</v>
      </c>
      <c r="I78" s="91" t="s">
        <v>116</v>
      </c>
      <c r="J78" s="30"/>
      <c r="K78" s="93">
        <v>33.6</v>
      </c>
      <c r="L78" s="93">
        <v>24</v>
      </c>
      <c r="M78" s="93"/>
      <c r="N78" s="93"/>
      <c r="O78" s="93"/>
      <c r="P78" s="30"/>
      <c r="Q78" s="10"/>
      <c r="R78" s="10"/>
      <c r="S78" s="10"/>
      <c r="T78" s="10"/>
      <c r="U78" s="10"/>
      <c r="V78" s="10"/>
      <c r="W78" s="30"/>
      <c r="X78" s="32">
        <f>Table2[[#This Row],[A 
CAT 
€]]*Table2[[#This Row],[required
amount
CAT A]]</f>
        <v>0</v>
      </c>
      <c r="Y78" s="32">
        <f>Table2[[#This Row],[B 
CAT
€]]*Table2[[#This Row],[required 
amount
CAT B]]</f>
        <v>0</v>
      </c>
      <c r="Z78" s="32">
        <f>Table2[[#This Row],[C 
CAT
€]]*Table2[[#This Row],[required 
amount
CAT C]]</f>
        <v>0</v>
      </c>
      <c r="AA78" s="32"/>
      <c r="AB78" s="32"/>
      <c r="AC78" s="30"/>
      <c r="AD78" s="33">
        <f>SUM(Table2[[#This Row],[Total value 
CAT A]:[Total value 
CAT E]])</f>
        <v>0</v>
      </c>
      <c r="AE78" s="34"/>
      <c r="AF78" s="34"/>
      <c r="AG78" s="34"/>
      <c r="AH78" s="34"/>
      <c r="AI78" s="34"/>
      <c r="AJ78" s="34"/>
      <c r="AK78" s="34"/>
      <c r="AL78" s="34"/>
    </row>
    <row r="79" spans="1:38" s="35" customFormat="1" ht="11.25" x14ac:dyDescent="0.2">
      <c r="A79" s="4" t="s">
        <v>3</v>
      </c>
      <c r="B79" s="5">
        <v>42592</v>
      </c>
      <c r="C79" s="7">
        <v>0.79166666666666663</v>
      </c>
      <c r="D79" s="7">
        <v>0.86458333333333337</v>
      </c>
      <c r="E79" s="25" t="s">
        <v>212</v>
      </c>
      <c r="F79" s="25" t="s">
        <v>45</v>
      </c>
      <c r="G79" s="29" t="s">
        <v>107</v>
      </c>
      <c r="H79" s="25" t="s">
        <v>235</v>
      </c>
      <c r="I79" s="91" t="s">
        <v>116</v>
      </c>
      <c r="J79" s="30"/>
      <c r="K79" s="93">
        <v>168</v>
      </c>
      <c r="L79" s="93">
        <v>105.6</v>
      </c>
      <c r="M79" s="93">
        <v>48</v>
      </c>
      <c r="N79" s="93"/>
      <c r="O79" s="93"/>
      <c r="P79" s="30"/>
      <c r="Q79" s="10"/>
      <c r="R79" s="10"/>
      <c r="S79" s="10"/>
      <c r="T79" s="10"/>
      <c r="U79" s="10"/>
      <c r="V79" s="10"/>
      <c r="W79" s="30"/>
      <c r="X79" s="32">
        <f>Table2[[#This Row],[A 
CAT 
€]]*Table2[[#This Row],[required
amount
CAT A]]</f>
        <v>0</v>
      </c>
      <c r="Y79" s="32">
        <f>Table2[[#This Row],[B 
CAT
€]]*Table2[[#This Row],[required 
amount
CAT B]]</f>
        <v>0</v>
      </c>
      <c r="Z79" s="32">
        <f>Table2[[#This Row],[C 
CAT
€]]*Table2[[#This Row],[required 
amount
CAT C]]</f>
        <v>0</v>
      </c>
      <c r="AA79" s="32"/>
      <c r="AB79" s="32"/>
      <c r="AC79" s="30"/>
      <c r="AD79" s="33">
        <f>SUM(Table2[[#This Row],[Total value 
CAT A]:[Total value 
CAT E]])</f>
        <v>0</v>
      </c>
      <c r="AE79" s="34"/>
      <c r="AF79" s="34"/>
      <c r="AG79" s="34"/>
      <c r="AH79" s="34"/>
      <c r="AI79" s="34"/>
      <c r="AJ79" s="34"/>
      <c r="AK79" s="34"/>
      <c r="AL79" s="34"/>
    </row>
    <row r="80" spans="1:38" s="35" customFormat="1" ht="11.25" x14ac:dyDescent="0.2">
      <c r="A80" s="4" t="s">
        <v>3</v>
      </c>
      <c r="B80" s="26">
        <v>42592</v>
      </c>
      <c r="C80" s="7">
        <v>0.9375</v>
      </c>
      <c r="D80" s="7">
        <v>1.0416666666666666E-2</v>
      </c>
      <c r="E80" s="25" t="s">
        <v>212</v>
      </c>
      <c r="F80" s="25" t="s">
        <v>45</v>
      </c>
      <c r="G80" s="29" t="s">
        <v>107</v>
      </c>
      <c r="H80" s="25" t="s">
        <v>236</v>
      </c>
      <c r="I80" s="91" t="s">
        <v>116</v>
      </c>
      <c r="J80" s="30"/>
      <c r="K80" s="93">
        <v>168</v>
      </c>
      <c r="L80" s="93">
        <v>105.6</v>
      </c>
      <c r="M80" s="93">
        <v>48</v>
      </c>
      <c r="N80" s="93"/>
      <c r="O80" s="93"/>
      <c r="P80" s="30"/>
      <c r="Q80" s="10"/>
      <c r="R80" s="10"/>
      <c r="S80" s="10"/>
      <c r="T80" s="10"/>
      <c r="U80" s="10"/>
      <c r="V80" s="10"/>
      <c r="W80" s="30"/>
      <c r="X80" s="32">
        <f>Table2[[#This Row],[A 
CAT 
€]]*Table2[[#This Row],[required
amount
CAT A]]</f>
        <v>0</v>
      </c>
      <c r="Y80" s="32">
        <f>Table2[[#This Row],[B 
CAT
€]]*Table2[[#This Row],[required 
amount
CAT B]]</f>
        <v>0</v>
      </c>
      <c r="Z80" s="32">
        <f>Table2[[#This Row],[C 
CAT
€]]*Table2[[#This Row],[required 
amount
CAT C]]</f>
        <v>0</v>
      </c>
      <c r="AA80" s="32"/>
      <c r="AB80" s="32"/>
      <c r="AC80" s="30"/>
      <c r="AD80" s="33">
        <f>SUM(Table2[[#This Row],[Total value 
CAT A]:[Total value 
CAT E]])</f>
        <v>0</v>
      </c>
      <c r="AE80" s="34"/>
      <c r="AF80" s="34"/>
      <c r="AG80" s="34"/>
      <c r="AH80" s="34"/>
      <c r="AI80" s="34"/>
      <c r="AJ80" s="34"/>
      <c r="AK80" s="34"/>
      <c r="AL80" s="34"/>
    </row>
    <row r="81" spans="1:38" s="35" customFormat="1" ht="11.25" x14ac:dyDescent="0.2">
      <c r="A81" s="4" t="s">
        <v>3</v>
      </c>
      <c r="B81" s="26">
        <v>42593</v>
      </c>
      <c r="C81" s="7">
        <v>0.59375</v>
      </c>
      <c r="D81" s="7">
        <v>0.76041666666666663</v>
      </c>
      <c r="E81" s="25" t="s">
        <v>210</v>
      </c>
      <c r="F81" s="25" t="s">
        <v>47</v>
      </c>
      <c r="G81" s="29" t="s">
        <v>101</v>
      </c>
      <c r="H81" s="25" t="s">
        <v>237</v>
      </c>
      <c r="I81" s="91" t="s">
        <v>116</v>
      </c>
      <c r="J81" s="30"/>
      <c r="K81" s="93">
        <v>33.6</v>
      </c>
      <c r="L81" s="93">
        <v>24</v>
      </c>
      <c r="M81" s="93"/>
      <c r="N81" s="93"/>
      <c r="O81" s="93"/>
      <c r="P81" s="30"/>
      <c r="Q81" s="10"/>
      <c r="R81" s="10"/>
      <c r="S81" s="10"/>
      <c r="T81" s="10"/>
      <c r="U81" s="10"/>
      <c r="V81" s="10"/>
      <c r="W81" s="30"/>
      <c r="X81" s="32">
        <f>Table2[[#This Row],[A 
CAT 
€]]*Table2[[#This Row],[required
amount
CAT A]]</f>
        <v>0</v>
      </c>
      <c r="Y81" s="32">
        <f>Table2[[#This Row],[B 
CAT
€]]*Table2[[#This Row],[required 
amount
CAT B]]</f>
        <v>0</v>
      </c>
      <c r="Z81" s="32">
        <f>Table2[[#This Row],[C 
CAT
€]]*Table2[[#This Row],[required 
amount
CAT C]]</f>
        <v>0</v>
      </c>
      <c r="AA81" s="32"/>
      <c r="AB81" s="32"/>
      <c r="AC81" s="30"/>
      <c r="AD81" s="33">
        <f>SUM(Table2[[#This Row],[Total value 
CAT A]:[Total value 
CAT E]])</f>
        <v>0</v>
      </c>
      <c r="AE81" s="34"/>
      <c r="AF81" s="34"/>
      <c r="AG81" s="34"/>
      <c r="AH81" s="34"/>
      <c r="AI81" s="34"/>
      <c r="AJ81" s="34"/>
      <c r="AK81" s="34"/>
      <c r="AL81" s="34"/>
    </row>
    <row r="82" spans="1:38" s="35" customFormat="1" ht="11.25" x14ac:dyDescent="0.2">
      <c r="A82" s="4" t="s">
        <v>3</v>
      </c>
      <c r="B82" s="5">
        <v>42593</v>
      </c>
      <c r="C82" s="7">
        <v>0.59375</v>
      </c>
      <c r="D82" s="7">
        <v>0.66666666666666663</v>
      </c>
      <c r="E82" s="25" t="s">
        <v>212</v>
      </c>
      <c r="F82" s="25" t="s">
        <v>45</v>
      </c>
      <c r="G82" s="29" t="s">
        <v>107</v>
      </c>
      <c r="H82" s="25" t="s">
        <v>238</v>
      </c>
      <c r="I82" s="91" t="s">
        <v>116</v>
      </c>
      <c r="J82" s="30"/>
      <c r="K82" s="93">
        <v>168</v>
      </c>
      <c r="L82" s="93">
        <v>105.6</v>
      </c>
      <c r="M82" s="93">
        <v>48</v>
      </c>
      <c r="N82" s="93"/>
      <c r="O82" s="93"/>
      <c r="P82" s="30"/>
      <c r="Q82" s="10"/>
      <c r="R82" s="10"/>
      <c r="S82" s="10"/>
      <c r="T82" s="10"/>
      <c r="U82" s="10"/>
      <c r="V82" s="10"/>
      <c r="W82" s="30"/>
      <c r="X82" s="32">
        <f>Table2[[#This Row],[A 
CAT 
€]]*Table2[[#This Row],[required
amount
CAT A]]</f>
        <v>0</v>
      </c>
      <c r="Y82" s="32">
        <f>Table2[[#This Row],[B 
CAT
€]]*Table2[[#This Row],[required 
amount
CAT B]]</f>
        <v>0</v>
      </c>
      <c r="Z82" s="32">
        <f>Table2[[#This Row],[C 
CAT
€]]*Table2[[#This Row],[required 
amount
CAT C]]</f>
        <v>0</v>
      </c>
      <c r="AA82" s="32"/>
      <c r="AB82" s="32"/>
      <c r="AC82" s="30"/>
      <c r="AD82" s="33">
        <f>SUM(Table2[[#This Row],[Total value 
CAT A]:[Total value 
CAT E]])</f>
        <v>0</v>
      </c>
      <c r="AE82" s="34"/>
      <c r="AF82" s="34"/>
      <c r="AG82" s="34"/>
      <c r="AH82" s="34"/>
      <c r="AI82" s="34"/>
      <c r="AJ82" s="34"/>
      <c r="AK82" s="34"/>
      <c r="AL82" s="34"/>
    </row>
    <row r="83" spans="1:38" s="35" customFormat="1" ht="11.25" x14ac:dyDescent="0.2">
      <c r="A83" s="4" t="s">
        <v>3</v>
      </c>
      <c r="B83" s="5">
        <v>42593</v>
      </c>
      <c r="C83" s="7">
        <v>0.82291666666666663</v>
      </c>
      <c r="D83" s="7">
        <v>0.89583333333333337</v>
      </c>
      <c r="E83" s="25" t="s">
        <v>210</v>
      </c>
      <c r="F83" s="25" t="s">
        <v>47</v>
      </c>
      <c r="G83" s="29" t="s">
        <v>101</v>
      </c>
      <c r="H83" s="25" t="s">
        <v>239</v>
      </c>
      <c r="I83" s="91" t="s">
        <v>116</v>
      </c>
      <c r="J83" s="30"/>
      <c r="K83" s="93">
        <v>33.6</v>
      </c>
      <c r="L83" s="93">
        <v>24</v>
      </c>
      <c r="M83" s="93"/>
      <c r="N83" s="93"/>
      <c r="O83" s="93"/>
      <c r="P83" s="30"/>
      <c r="Q83" s="10"/>
      <c r="R83" s="10"/>
      <c r="S83" s="10"/>
      <c r="T83" s="10"/>
      <c r="U83" s="10"/>
      <c r="V83" s="10"/>
      <c r="W83" s="30"/>
      <c r="X83" s="32">
        <f>Table2[[#This Row],[A 
CAT 
€]]*Table2[[#This Row],[required
amount
CAT A]]</f>
        <v>0</v>
      </c>
      <c r="Y83" s="32">
        <f>Table2[[#This Row],[B 
CAT
€]]*Table2[[#This Row],[required 
amount
CAT B]]</f>
        <v>0</v>
      </c>
      <c r="Z83" s="32">
        <f>Table2[[#This Row],[C 
CAT
€]]*Table2[[#This Row],[required 
amount
CAT C]]</f>
        <v>0</v>
      </c>
      <c r="AA83" s="32"/>
      <c r="AB83" s="32"/>
      <c r="AC83" s="30"/>
      <c r="AD83" s="33">
        <f>SUM(Table2[[#This Row],[Total value 
CAT A]:[Total value 
CAT E]])</f>
        <v>0</v>
      </c>
      <c r="AE83" s="34"/>
      <c r="AF83" s="34"/>
      <c r="AG83" s="34"/>
      <c r="AH83" s="34"/>
      <c r="AI83" s="34"/>
      <c r="AJ83" s="34"/>
      <c r="AK83" s="34"/>
      <c r="AL83" s="34"/>
    </row>
    <row r="84" spans="1:38" s="35" customFormat="1" ht="11.25" x14ac:dyDescent="0.2">
      <c r="A84" s="4" t="s">
        <v>3</v>
      </c>
      <c r="B84" s="26">
        <v>42593</v>
      </c>
      <c r="C84" s="7">
        <v>0.79166666666666663</v>
      </c>
      <c r="D84" s="7">
        <v>0.86458333333333337</v>
      </c>
      <c r="E84" s="25" t="s">
        <v>212</v>
      </c>
      <c r="F84" s="25" t="s">
        <v>45</v>
      </c>
      <c r="G84" s="29" t="s">
        <v>107</v>
      </c>
      <c r="H84" s="25" t="s">
        <v>240</v>
      </c>
      <c r="I84" s="91" t="s">
        <v>116</v>
      </c>
      <c r="J84" s="30"/>
      <c r="K84" s="93">
        <v>168</v>
      </c>
      <c r="L84" s="93">
        <v>105.6</v>
      </c>
      <c r="M84" s="93">
        <v>48</v>
      </c>
      <c r="N84" s="93"/>
      <c r="O84" s="93"/>
      <c r="P84" s="30"/>
      <c r="Q84" s="10"/>
      <c r="R84" s="10"/>
      <c r="S84" s="10"/>
      <c r="T84" s="10"/>
      <c r="U84" s="10"/>
      <c r="V84" s="10"/>
      <c r="W84" s="30"/>
      <c r="X84" s="32">
        <f>Table2[[#This Row],[A 
CAT 
€]]*Table2[[#This Row],[required
amount
CAT A]]</f>
        <v>0</v>
      </c>
      <c r="Y84" s="32">
        <f>Table2[[#This Row],[B 
CAT
€]]*Table2[[#This Row],[required 
amount
CAT B]]</f>
        <v>0</v>
      </c>
      <c r="Z84" s="32">
        <f>Table2[[#This Row],[C 
CAT
€]]*Table2[[#This Row],[required 
amount
CAT C]]</f>
        <v>0</v>
      </c>
      <c r="AA84" s="32"/>
      <c r="AB84" s="32"/>
      <c r="AC84" s="30"/>
      <c r="AD84" s="33">
        <f>SUM(Table2[[#This Row],[Total value 
CAT A]:[Total value 
CAT E]])</f>
        <v>0</v>
      </c>
      <c r="AE84" s="34"/>
      <c r="AF84" s="34"/>
      <c r="AG84" s="34"/>
      <c r="AH84" s="34"/>
      <c r="AI84" s="34"/>
      <c r="AJ84" s="34"/>
      <c r="AK84" s="34"/>
      <c r="AL84" s="34"/>
    </row>
    <row r="85" spans="1:38" s="35" customFormat="1" ht="11.25" x14ac:dyDescent="0.2">
      <c r="A85" s="4" t="s">
        <v>3</v>
      </c>
      <c r="B85" s="26">
        <v>42593</v>
      </c>
      <c r="C85" s="7">
        <v>0.9375</v>
      </c>
      <c r="D85" s="7">
        <v>1.0416666666666666E-2</v>
      </c>
      <c r="E85" s="25" t="s">
        <v>212</v>
      </c>
      <c r="F85" s="25" t="s">
        <v>45</v>
      </c>
      <c r="G85" s="29" t="s">
        <v>107</v>
      </c>
      <c r="H85" s="25" t="s">
        <v>241</v>
      </c>
      <c r="I85" s="91" t="s">
        <v>116</v>
      </c>
      <c r="J85" s="30"/>
      <c r="K85" s="93">
        <v>168</v>
      </c>
      <c r="L85" s="93">
        <v>105.6</v>
      </c>
      <c r="M85" s="93">
        <v>48</v>
      </c>
      <c r="N85" s="93"/>
      <c r="O85" s="93"/>
      <c r="P85" s="30"/>
      <c r="Q85" s="10"/>
      <c r="R85" s="10"/>
      <c r="S85" s="10"/>
      <c r="T85" s="10"/>
      <c r="U85" s="10"/>
      <c r="V85" s="10"/>
      <c r="W85" s="30"/>
      <c r="X85" s="32">
        <f>Table2[[#This Row],[A 
CAT 
€]]*Table2[[#This Row],[required
amount
CAT A]]</f>
        <v>0</v>
      </c>
      <c r="Y85" s="32">
        <f>Table2[[#This Row],[B 
CAT
€]]*Table2[[#This Row],[required 
amount
CAT B]]</f>
        <v>0</v>
      </c>
      <c r="Z85" s="32">
        <f>Table2[[#This Row],[C 
CAT
€]]*Table2[[#This Row],[required 
amount
CAT C]]</f>
        <v>0</v>
      </c>
      <c r="AA85" s="32"/>
      <c r="AB85" s="32"/>
      <c r="AC85" s="30"/>
      <c r="AD85" s="33">
        <f>SUM(Table2[[#This Row],[Total value 
CAT A]:[Total value 
CAT E]])</f>
        <v>0</v>
      </c>
      <c r="AE85" s="34"/>
      <c r="AF85" s="34"/>
      <c r="AG85" s="34"/>
      <c r="AH85" s="34"/>
      <c r="AI85" s="34"/>
      <c r="AJ85" s="34"/>
      <c r="AK85" s="34"/>
      <c r="AL85" s="34"/>
    </row>
    <row r="86" spans="1:38" s="35" customFormat="1" ht="11.25" x14ac:dyDescent="0.2">
      <c r="A86" s="4" t="s">
        <v>3</v>
      </c>
      <c r="B86" s="5">
        <v>42594</v>
      </c>
      <c r="C86" s="7">
        <v>0.59375</v>
      </c>
      <c r="D86" s="7">
        <v>0.76041666666666663</v>
      </c>
      <c r="E86" s="25" t="s">
        <v>210</v>
      </c>
      <c r="F86" s="25" t="s">
        <v>47</v>
      </c>
      <c r="G86" s="29" t="s">
        <v>101</v>
      </c>
      <c r="H86" s="25" t="s">
        <v>242</v>
      </c>
      <c r="I86" s="91" t="s">
        <v>116</v>
      </c>
      <c r="J86" s="30"/>
      <c r="K86" s="93">
        <v>33.6</v>
      </c>
      <c r="L86" s="93">
        <v>24</v>
      </c>
      <c r="M86" s="93"/>
      <c r="N86" s="93"/>
      <c r="O86" s="93"/>
      <c r="P86" s="30"/>
      <c r="Q86" s="10"/>
      <c r="R86" s="10"/>
      <c r="S86" s="10"/>
      <c r="T86" s="10"/>
      <c r="U86" s="10"/>
      <c r="V86" s="10"/>
      <c r="W86" s="30"/>
      <c r="X86" s="32">
        <f>Table2[[#This Row],[A 
CAT 
€]]*Table2[[#This Row],[required
amount
CAT A]]</f>
        <v>0</v>
      </c>
      <c r="Y86" s="32">
        <f>Table2[[#This Row],[B 
CAT
€]]*Table2[[#This Row],[required 
amount
CAT B]]</f>
        <v>0</v>
      </c>
      <c r="Z86" s="32">
        <f>Table2[[#This Row],[C 
CAT
€]]*Table2[[#This Row],[required 
amount
CAT C]]</f>
        <v>0</v>
      </c>
      <c r="AA86" s="32"/>
      <c r="AB86" s="32"/>
      <c r="AC86" s="30"/>
      <c r="AD86" s="33">
        <f>SUM(Table2[[#This Row],[Total value 
CAT A]:[Total value 
CAT E]])</f>
        <v>0</v>
      </c>
      <c r="AE86" s="34"/>
      <c r="AF86" s="34"/>
      <c r="AG86" s="34"/>
      <c r="AH86" s="34"/>
      <c r="AI86" s="34"/>
      <c r="AJ86" s="34"/>
      <c r="AK86" s="34"/>
      <c r="AL86" s="34"/>
    </row>
    <row r="87" spans="1:38" s="35" customFormat="1" ht="11.25" x14ac:dyDescent="0.2">
      <c r="A87" s="4" t="s">
        <v>3</v>
      </c>
      <c r="B87" s="5">
        <v>42594</v>
      </c>
      <c r="C87" s="7">
        <v>0.59375</v>
      </c>
      <c r="D87" s="7">
        <v>0.66666666666666663</v>
      </c>
      <c r="E87" s="25" t="s">
        <v>212</v>
      </c>
      <c r="F87" s="25" t="s">
        <v>45</v>
      </c>
      <c r="G87" s="29" t="s">
        <v>107</v>
      </c>
      <c r="H87" s="25" t="s">
        <v>243</v>
      </c>
      <c r="I87" s="91" t="s">
        <v>116</v>
      </c>
      <c r="J87" s="30"/>
      <c r="K87" s="93">
        <v>168</v>
      </c>
      <c r="L87" s="93">
        <v>105.6</v>
      </c>
      <c r="M87" s="93">
        <v>48</v>
      </c>
      <c r="N87" s="93"/>
      <c r="O87" s="93"/>
      <c r="P87" s="30"/>
      <c r="Q87" s="10"/>
      <c r="R87" s="10"/>
      <c r="S87" s="10"/>
      <c r="T87" s="10"/>
      <c r="U87" s="10"/>
      <c r="V87" s="10"/>
      <c r="W87" s="30"/>
      <c r="X87" s="32">
        <f>Table2[[#This Row],[A 
CAT 
€]]*Table2[[#This Row],[required
amount
CAT A]]</f>
        <v>0</v>
      </c>
      <c r="Y87" s="32">
        <f>Table2[[#This Row],[B 
CAT
€]]*Table2[[#This Row],[required 
amount
CAT B]]</f>
        <v>0</v>
      </c>
      <c r="Z87" s="32">
        <f>Table2[[#This Row],[C 
CAT
€]]*Table2[[#This Row],[required 
amount
CAT C]]</f>
        <v>0</v>
      </c>
      <c r="AA87" s="32"/>
      <c r="AB87" s="32"/>
      <c r="AC87" s="30"/>
      <c r="AD87" s="33">
        <f>SUM(Table2[[#This Row],[Total value 
CAT A]:[Total value 
CAT E]])</f>
        <v>0</v>
      </c>
      <c r="AE87" s="34"/>
      <c r="AF87" s="34"/>
      <c r="AG87" s="34"/>
      <c r="AH87" s="34"/>
      <c r="AI87" s="34"/>
      <c r="AJ87" s="34"/>
      <c r="AK87" s="34"/>
      <c r="AL87" s="34"/>
    </row>
    <row r="88" spans="1:38" s="35" customFormat="1" ht="11.25" x14ac:dyDescent="0.2">
      <c r="A88" s="4" t="s">
        <v>3</v>
      </c>
      <c r="B88" s="5">
        <v>42594</v>
      </c>
      <c r="C88" s="7">
        <v>0.79166666666666663</v>
      </c>
      <c r="D88" s="7">
        <v>0.86458333333333337</v>
      </c>
      <c r="E88" s="25" t="s">
        <v>212</v>
      </c>
      <c r="F88" s="25" t="s">
        <v>45</v>
      </c>
      <c r="G88" s="29" t="s">
        <v>107</v>
      </c>
      <c r="H88" s="25" t="s">
        <v>244</v>
      </c>
      <c r="I88" s="91" t="s">
        <v>116</v>
      </c>
      <c r="J88" s="30"/>
      <c r="K88" s="93">
        <v>168</v>
      </c>
      <c r="L88" s="93">
        <v>105.6</v>
      </c>
      <c r="M88" s="93">
        <v>48</v>
      </c>
      <c r="N88" s="93"/>
      <c r="O88" s="93"/>
      <c r="P88" s="30"/>
      <c r="Q88" s="10"/>
      <c r="R88" s="10"/>
      <c r="S88" s="10"/>
      <c r="T88" s="10"/>
      <c r="U88" s="10"/>
      <c r="V88" s="10"/>
      <c r="W88" s="30"/>
      <c r="X88" s="32">
        <f>Table2[[#This Row],[A 
CAT 
€]]*Table2[[#This Row],[required
amount
CAT A]]</f>
        <v>0</v>
      </c>
      <c r="Y88" s="32">
        <f>Table2[[#This Row],[B 
CAT
€]]*Table2[[#This Row],[required 
amount
CAT B]]</f>
        <v>0</v>
      </c>
      <c r="Z88" s="32">
        <f>Table2[[#This Row],[C 
CAT
€]]*Table2[[#This Row],[required 
amount
CAT C]]</f>
        <v>0</v>
      </c>
      <c r="AA88" s="32"/>
      <c r="AB88" s="32"/>
      <c r="AC88" s="30"/>
      <c r="AD88" s="33">
        <f>SUM(Table2[[#This Row],[Total value 
CAT A]:[Total value 
CAT E]])</f>
        <v>0</v>
      </c>
      <c r="AE88" s="34"/>
      <c r="AF88" s="34"/>
      <c r="AG88" s="34"/>
      <c r="AH88" s="34"/>
      <c r="AI88" s="34"/>
      <c r="AJ88" s="34"/>
      <c r="AK88" s="34"/>
      <c r="AL88" s="34"/>
    </row>
    <row r="89" spans="1:38" s="35" customFormat="1" ht="11.25" x14ac:dyDescent="0.2">
      <c r="A89" s="4" t="s">
        <v>3</v>
      </c>
      <c r="B89" s="5">
        <v>42594</v>
      </c>
      <c r="C89" s="7">
        <v>0.82291666666666663</v>
      </c>
      <c r="D89" s="7">
        <v>0.89583333333333337</v>
      </c>
      <c r="E89" s="25" t="s">
        <v>210</v>
      </c>
      <c r="F89" s="25" t="s">
        <v>47</v>
      </c>
      <c r="G89" s="29" t="s">
        <v>101</v>
      </c>
      <c r="H89" s="25" t="s">
        <v>245</v>
      </c>
      <c r="I89" s="91" t="s">
        <v>116</v>
      </c>
      <c r="J89" s="30"/>
      <c r="K89" s="93">
        <v>33.6</v>
      </c>
      <c r="L89" s="93">
        <v>24</v>
      </c>
      <c r="M89" s="93"/>
      <c r="N89" s="93"/>
      <c r="O89" s="93"/>
      <c r="P89" s="30"/>
      <c r="Q89" s="10"/>
      <c r="R89" s="10"/>
      <c r="S89" s="10"/>
      <c r="T89" s="10"/>
      <c r="U89" s="10"/>
      <c r="V89" s="10"/>
      <c r="W89" s="30"/>
      <c r="X89" s="32">
        <f>Table2[[#This Row],[A 
CAT 
€]]*Table2[[#This Row],[required
amount
CAT A]]</f>
        <v>0</v>
      </c>
      <c r="Y89" s="32">
        <f>Table2[[#This Row],[B 
CAT
€]]*Table2[[#This Row],[required 
amount
CAT B]]</f>
        <v>0</v>
      </c>
      <c r="Z89" s="32">
        <f>Table2[[#This Row],[C 
CAT
€]]*Table2[[#This Row],[required 
amount
CAT C]]</f>
        <v>0</v>
      </c>
      <c r="AA89" s="32"/>
      <c r="AB89" s="32"/>
      <c r="AC89" s="30"/>
      <c r="AD89" s="33">
        <f>SUM(Table2[[#This Row],[Total value 
CAT A]:[Total value 
CAT E]])</f>
        <v>0</v>
      </c>
      <c r="AE89" s="34"/>
      <c r="AF89" s="34"/>
      <c r="AG89" s="34"/>
      <c r="AH89" s="34"/>
      <c r="AI89" s="34"/>
      <c r="AJ89" s="34"/>
      <c r="AK89" s="34"/>
      <c r="AL89" s="34"/>
    </row>
    <row r="90" spans="1:38" s="35" customFormat="1" ht="11.25" x14ac:dyDescent="0.2">
      <c r="A90" s="25" t="s">
        <v>3</v>
      </c>
      <c r="B90" s="5">
        <v>42594</v>
      </c>
      <c r="C90" s="7">
        <v>0.9375</v>
      </c>
      <c r="D90" s="7">
        <v>1.0416666666666666E-2</v>
      </c>
      <c r="E90" s="4" t="s">
        <v>212</v>
      </c>
      <c r="F90" s="25" t="s">
        <v>45</v>
      </c>
      <c r="G90" s="29" t="s">
        <v>107</v>
      </c>
      <c r="H90" s="25" t="s">
        <v>246</v>
      </c>
      <c r="I90" s="91" t="s">
        <v>116</v>
      </c>
      <c r="J90" s="30"/>
      <c r="K90" s="93">
        <v>168</v>
      </c>
      <c r="L90" s="93">
        <v>105.6</v>
      </c>
      <c r="M90" s="93">
        <v>48</v>
      </c>
      <c r="N90" s="93"/>
      <c r="O90" s="93"/>
      <c r="P90" s="30"/>
      <c r="Q90" s="10"/>
      <c r="R90" s="10"/>
      <c r="S90" s="10"/>
      <c r="T90" s="10"/>
      <c r="U90" s="10"/>
      <c r="V90" s="10"/>
      <c r="W90" s="30"/>
      <c r="X90" s="32">
        <f>Table2[[#This Row],[A 
CAT 
€]]*Table2[[#This Row],[required
amount
CAT A]]</f>
        <v>0</v>
      </c>
      <c r="Y90" s="32">
        <f>Table2[[#This Row],[B 
CAT
€]]*Table2[[#This Row],[required 
amount
CAT B]]</f>
        <v>0</v>
      </c>
      <c r="Z90" s="32">
        <f>Table2[[#This Row],[C 
CAT
€]]*Table2[[#This Row],[required 
amount
CAT C]]</f>
        <v>0</v>
      </c>
      <c r="AA90" s="32"/>
      <c r="AB90" s="32"/>
      <c r="AC90" s="30"/>
      <c r="AD90" s="33">
        <f>SUM(Table2[[#This Row],[Total value 
CAT A]:[Total value 
CAT E]])</f>
        <v>0</v>
      </c>
      <c r="AE90" s="34"/>
      <c r="AF90" s="34"/>
      <c r="AG90" s="34"/>
      <c r="AH90" s="34"/>
      <c r="AI90" s="34"/>
      <c r="AJ90" s="34"/>
      <c r="AK90" s="34"/>
      <c r="AL90" s="34"/>
    </row>
    <row r="91" spans="1:38" s="35" customFormat="1" ht="11.25" x14ac:dyDescent="0.2">
      <c r="A91" s="25" t="s">
        <v>3</v>
      </c>
      <c r="B91" s="5">
        <v>42595</v>
      </c>
      <c r="C91" s="7">
        <v>0.59375</v>
      </c>
      <c r="D91" s="7">
        <v>0.76041666666666663</v>
      </c>
      <c r="E91" s="25" t="s">
        <v>210</v>
      </c>
      <c r="F91" s="25" t="s">
        <v>47</v>
      </c>
      <c r="G91" s="29" t="s">
        <v>101</v>
      </c>
      <c r="H91" s="25" t="s">
        <v>247</v>
      </c>
      <c r="I91" s="90" t="s">
        <v>116</v>
      </c>
      <c r="J91" s="30"/>
      <c r="K91" s="93">
        <v>33.6</v>
      </c>
      <c r="L91" s="93">
        <v>24</v>
      </c>
      <c r="M91" s="93"/>
      <c r="N91" s="93"/>
      <c r="O91" s="93"/>
      <c r="P91" s="30"/>
      <c r="Q91" s="10"/>
      <c r="R91" s="10"/>
      <c r="S91" s="10"/>
      <c r="T91" s="10"/>
      <c r="U91" s="10"/>
      <c r="V91" s="10"/>
      <c r="W91" s="30"/>
      <c r="X91" s="32">
        <f>Table2[[#This Row],[A 
CAT 
€]]*Table2[[#This Row],[required
amount
CAT A]]</f>
        <v>0</v>
      </c>
      <c r="Y91" s="32">
        <f>Table2[[#This Row],[B 
CAT
€]]*Table2[[#This Row],[required 
amount
CAT B]]</f>
        <v>0</v>
      </c>
      <c r="Z91" s="32">
        <f>Table2[[#This Row],[C 
CAT
€]]*Table2[[#This Row],[required 
amount
CAT C]]</f>
        <v>0</v>
      </c>
      <c r="AA91" s="32"/>
      <c r="AB91" s="32"/>
      <c r="AC91" s="30"/>
      <c r="AD91" s="33">
        <f>SUM(Table2[[#This Row],[Total value 
CAT A]:[Total value 
CAT E]])</f>
        <v>0</v>
      </c>
      <c r="AE91" s="34"/>
      <c r="AF91" s="34"/>
      <c r="AG91" s="34"/>
      <c r="AH91" s="34"/>
      <c r="AI91" s="34"/>
      <c r="AJ91" s="34"/>
      <c r="AK91" s="34"/>
      <c r="AL91" s="34"/>
    </row>
    <row r="92" spans="1:38" s="35" customFormat="1" ht="11.25" x14ac:dyDescent="0.2">
      <c r="A92" s="25" t="s">
        <v>3</v>
      </c>
      <c r="B92" s="5">
        <v>42595</v>
      </c>
      <c r="C92" s="7">
        <v>0.59375</v>
      </c>
      <c r="D92" s="7">
        <v>0.66666666666666663</v>
      </c>
      <c r="E92" s="4" t="s">
        <v>212</v>
      </c>
      <c r="F92" s="25" t="s">
        <v>45</v>
      </c>
      <c r="G92" s="29" t="s">
        <v>107</v>
      </c>
      <c r="H92" s="25" t="s">
        <v>248</v>
      </c>
      <c r="I92" s="91" t="s">
        <v>116</v>
      </c>
      <c r="J92" s="30"/>
      <c r="K92" s="93">
        <v>168</v>
      </c>
      <c r="L92" s="93">
        <v>105.6</v>
      </c>
      <c r="M92" s="93">
        <v>48</v>
      </c>
      <c r="N92" s="93"/>
      <c r="O92" s="93"/>
      <c r="P92" s="30"/>
      <c r="Q92" s="10"/>
      <c r="R92" s="10"/>
      <c r="S92" s="10"/>
      <c r="T92" s="10"/>
      <c r="U92" s="10"/>
      <c r="V92" s="10"/>
      <c r="W92" s="30"/>
      <c r="X92" s="32">
        <f>Table2[[#This Row],[A 
CAT 
€]]*Table2[[#This Row],[required
amount
CAT A]]</f>
        <v>0</v>
      </c>
      <c r="Y92" s="32">
        <f>Table2[[#This Row],[B 
CAT
€]]*Table2[[#This Row],[required 
amount
CAT B]]</f>
        <v>0</v>
      </c>
      <c r="Z92" s="32">
        <f>Table2[[#This Row],[C 
CAT
€]]*Table2[[#This Row],[required 
amount
CAT C]]</f>
        <v>0</v>
      </c>
      <c r="AA92" s="32"/>
      <c r="AB92" s="32"/>
      <c r="AC92" s="30"/>
      <c r="AD92" s="33">
        <f>SUM(Table2[[#This Row],[Total value 
CAT A]:[Total value 
CAT E]])</f>
        <v>0</v>
      </c>
      <c r="AE92" s="34"/>
      <c r="AF92" s="34"/>
      <c r="AG92" s="34"/>
      <c r="AH92" s="34"/>
      <c r="AI92" s="34"/>
      <c r="AJ92" s="34"/>
      <c r="AK92" s="34"/>
      <c r="AL92" s="34"/>
    </row>
    <row r="93" spans="1:38" s="35" customFormat="1" ht="11.25" x14ac:dyDescent="0.2">
      <c r="A93" s="25" t="s">
        <v>3</v>
      </c>
      <c r="B93" s="5">
        <v>42595</v>
      </c>
      <c r="C93" s="7">
        <v>0.79166666666666663</v>
      </c>
      <c r="D93" s="7">
        <v>0.86458333333333337</v>
      </c>
      <c r="E93" s="25" t="s">
        <v>212</v>
      </c>
      <c r="F93" s="25" t="s">
        <v>45</v>
      </c>
      <c r="G93" s="29" t="s">
        <v>107</v>
      </c>
      <c r="H93" s="25" t="s">
        <v>249</v>
      </c>
      <c r="I93" s="90" t="s">
        <v>116</v>
      </c>
      <c r="J93" s="30"/>
      <c r="K93" s="93">
        <v>168</v>
      </c>
      <c r="L93" s="93">
        <v>105.6</v>
      </c>
      <c r="M93" s="93">
        <v>48</v>
      </c>
      <c r="N93" s="93"/>
      <c r="O93" s="93"/>
      <c r="P93" s="30"/>
      <c r="Q93" s="10"/>
      <c r="R93" s="10"/>
      <c r="S93" s="10"/>
      <c r="T93" s="10"/>
      <c r="U93" s="10"/>
      <c r="V93" s="10"/>
      <c r="W93" s="30"/>
      <c r="X93" s="32">
        <f>Table2[[#This Row],[A 
CAT 
€]]*Table2[[#This Row],[required
amount
CAT A]]</f>
        <v>0</v>
      </c>
      <c r="Y93" s="32">
        <f>Table2[[#This Row],[B 
CAT
€]]*Table2[[#This Row],[required 
amount
CAT B]]</f>
        <v>0</v>
      </c>
      <c r="Z93" s="32">
        <f>Table2[[#This Row],[C 
CAT
€]]*Table2[[#This Row],[required 
amount
CAT C]]</f>
        <v>0</v>
      </c>
      <c r="AA93" s="32"/>
      <c r="AB93" s="32"/>
      <c r="AC93" s="30"/>
      <c r="AD93" s="33">
        <f>SUM(Table2[[#This Row],[Total value 
CAT A]:[Total value 
CAT E]])</f>
        <v>0</v>
      </c>
      <c r="AE93" s="34"/>
      <c r="AF93" s="34"/>
      <c r="AG93" s="34"/>
      <c r="AH93" s="34"/>
      <c r="AI93" s="34"/>
      <c r="AJ93" s="34"/>
      <c r="AK93" s="34"/>
      <c r="AL93" s="34"/>
    </row>
    <row r="94" spans="1:38" s="35" customFormat="1" ht="11.25" x14ac:dyDescent="0.2">
      <c r="A94" s="25" t="s">
        <v>3</v>
      </c>
      <c r="B94" s="5">
        <v>42595</v>
      </c>
      <c r="C94" s="7">
        <v>0.82291666666666663</v>
      </c>
      <c r="D94" s="7">
        <v>0.89583333333333337</v>
      </c>
      <c r="E94" s="25" t="s">
        <v>210</v>
      </c>
      <c r="F94" s="25" t="s">
        <v>47</v>
      </c>
      <c r="G94" s="29" t="s">
        <v>101</v>
      </c>
      <c r="H94" s="25" t="s">
        <v>250</v>
      </c>
      <c r="I94" s="91" t="s">
        <v>116</v>
      </c>
      <c r="J94" s="30"/>
      <c r="K94" s="93">
        <v>33.6</v>
      </c>
      <c r="L94" s="93">
        <v>24</v>
      </c>
      <c r="M94" s="93"/>
      <c r="N94" s="93"/>
      <c r="O94" s="93"/>
      <c r="P94" s="30"/>
      <c r="Q94" s="10"/>
      <c r="R94" s="10"/>
      <c r="S94" s="10"/>
      <c r="T94" s="10"/>
      <c r="U94" s="10"/>
      <c r="V94" s="10"/>
      <c r="W94" s="30"/>
      <c r="X94" s="32">
        <f>Table2[[#This Row],[A 
CAT 
€]]*Table2[[#This Row],[required
amount
CAT A]]</f>
        <v>0</v>
      </c>
      <c r="Y94" s="32">
        <f>Table2[[#This Row],[B 
CAT
€]]*Table2[[#This Row],[required 
amount
CAT B]]</f>
        <v>0</v>
      </c>
      <c r="Z94" s="32">
        <f>Table2[[#This Row],[C 
CAT
€]]*Table2[[#This Row],[required 
amount
CAT C]]</f>
        <v>0</v>
      </c>
      <c r="AA94" s="32"/>
      <c r="AB94" s="32"/>
      <c r="AC94" s="30"/>
      <c r="AD94" s="33">
        <f>SUM(Table2[[#This Row],[Total value 
CAT A]:[Total value 
CAT E]])</f>
        <v>0</v>
      </c>
      <c r="AE94" s="34"/>
      <c r="AF94" s="34"/>
      <c r="AG94" s="34"/>
      <c r="AH94" s="34"/>
      <c r="AI94" s="34"/>
      <c r="AJ94" s="34"/>
      <c r="AK94" s="34"/>
      <c r="AL94" s="34"/>
    </row>
    <row r="95" spans="1:38" s="35" customFormat="1" ht="11.25" x14ac:dyDescent="0.2">
      <c r="A95" s="25" t="s">
        <v>3</v>
      </c>
      <c r="B95" s="5">
        <v>42595</v>
      </c>
      <c r="C95" s="7">
        <v>0.9375</v>
      </c>
      <c r="D95" s="7">
        <v>1.0416666666666666E-2</v>
      </c>
      <c r="E95" s="4" t="s">
        <v>212</v>
      </c>
      <c r="F95" s="25" t="s">
        <v>45</v>
      </c>
      <c r="G95" s="29" t="s">
        <v>107</v>
      </c>
      <c r="H95" s="25" t="s">
        <v>251</v>
      </c>
      <c r="I95" s="96" t="s">
        <v>116</v>
      </c>
      <c r="J95" s="30"/>
      <c r="K95" s="93">
        <v>168</v>
      </c>
      <c r="L95" s="93">
        <v>105.6</v>
      </c>
      <c r="M95" s="93">
        <v>48</v>
      </c>
      <c r="N95" s="93"/>
      <c r="O95" s="93"/>
      <c r="P95" s="30"/>
      <c r="Q95" s="10"/>
      <c r="R95" s="10"/>
      <c r="S95" s="10"/>
      <c r="T95" s="10"/>
      <c r="U95" s="10"/>
      <c r="V95" s="10"/>
      <c r="W95" s="30"/>
      <c r="X95" s="32">
        <f>Table2[[#This Row],[A 
CAT 
€]]*Table2[[#This Row],[required
amount
CAT A]]</f>
        <v>0</v>
      </c>
      <c r="Y95" s="32">
        <f>Table2[[#This Row],[B 
CAT
€]]*Table2[[#This Row],[required 
amount
CAT B]]</f>
        <v>0</v>
      </c>
      <c r="Z95" s="32">
        <f>Table2[[#This Row],[C 
CAT
€]]*Table2[[#This Row],[required 
amount
CAT C]]</f>
        <v>0</v>
      </c>
      <c r="AA95" s="32"/>
      <c r="AB95" s="32"/>
      <c r="AC95" s="30"/>
      <c r="AD95" s="33">
        <f>SUM(Table2[[#This Row],[Total value 
CAT A]:[Total value 
CAT E]])</f>
        <v>0</v>
      </c>
      <c r="AE95" s="34"/>
      <c r="AF95" s="34"/>
      <c r="AG95" s="34"/>
      <c r="AH95" s="34"/>
      <c r="AI95" s="34"/>
      <c r="AJ95" s="34"/>
      <c r="AK95" s="34"/>
      <c r="AL95" s="34"/>
    </row>
    <row r="96" spans="1:38" s="35" customFormat="1" ht="11.25" x14ac:dyDescent="0.2">
      <c r="A96" s="4" t="s">
        <v>3</v>
      </c>
      <c r="B96" s="5">
        <v>42596</v>
      </c>
      <c r="C96" s="7">
        <v>0.59375</v>
      </c>
      <c r="D96" s="7">
        <v>0.76041666666666663</v>
      </c>
      <c r="E96" s="4" t="s">
        <v>210</v>
      </c>
      <c r="F96" s="25" t="s">
        <v>47</v>
      </c>
      <c r="G96" s="29" t="s">
        <v>101</v>
      </c>
      <c r="H96" s="25" t="s">
        <v>252</v>
      </c>
      <c r="I96" s="53" t="s">
        <v>116</v>
      </c>
      <c r="J96" s="30"/>
      <c r="K96" s="93">
        <v>33.6</v>
      </c>
      <c r="L96" s="93">
        <v>24</v>
      </c>
      <c r="M96" s="93"/>
      <c r="N96" s="93"/>
      <c r="O96" s="93"/>
      <c r="P96" s="30"/>
      <c r="Q96" s="10"/>
      <c r="R96" s="10"/>
      <c r="S96" s="10"/>
      <c r="T96" s="10"/>
      <c r="U96" s="10"/>
      <c r="V96" s="10"/>
      <c r="W96" s="30"/>
      <c r="X96" s="32">
        <f>Table2[[#This Row],[A 
CAT 
€]]*Table2[[#This Row],[required
amount
CAT A]]</f>
        <v>0</v>
      </c>
      <c r="Y96" s="32">
        <f>Table2[[#This Row],[B 
CAT
€]]*Table2[[#This Row],[required 
amount
CAT B]]</f>
        <v>0</v>
      </c>
      <c r="Z96" s="32">
        <f>Table2[[#This Row],[C 
CAT
€]]*Table2[[#This Row],[required 
amount
CAT C]]</f>
        <v>0</v>
      </c>
      <c r="AA96" s="32"/>
      <c r="AB96" s="32"/>
      <c r="AC96" s="30"/>
      <c r="AD96" s="33">
        <f>SUM(Table2[[#This Row],[Total value 
CAT A]:[Total value 
CAT E]])</f>
        <v>0</v>
      </c>
      <c r="AE96" s="34"/>
      <c r="AF96" s="34"/>
      <c r="AG96" s="34"/>
      <c r="AH96" s="34"/>
      <c r="AI96" s="34"/>
      <c r="AJ96" s="34"/>
      <c r="AK96" s="34"/>
      <c r="AL96" s="34"/>
    </row>
    <row r="97" spans="1:38" s="35" customFormat="1" ht="11.25" x14ac:dyDescent="0.2">
      <c r="A97" s="4" t="s">
        <v>3</v>
      </c>
      <c r="B97" s="5">
        <v>42596</v>
      </c>
      <c r="C97" s="7">
        <v>0.59375</v>
      </c>
      <c r="D97" s="7">
        <v>0.66666666666666663</v>
      </c>
      <c r="E97" s="25" t="s">
        <v>212</v>
      </c>
      <c r="F97" s="25" t="s">
        <v>45</v>
      </c>
      <c r="G97" s="29" t="s">
        <v>107</v>
      </c>
      <c r="H97" s="25" t="s">
        <v>253</v>
      </c>
      <c r="I97" s="90" t="s">
        <v>116</v>
      </c>
      <c r="J97" s="30"/>
      <c r="K97" s="93">
        <v>168</v>
      </c>
      <c r="L97" s="93">
        <v>105.6</v>
      </c>
      <c r="M97" s="93">
        <v>48</v>
      </c>
      <c r="N97" s="93"/>
      <c r="O97" s="93"/>
      <c r="P97" s="30"/>
      <c r="Q97" s="10"/>
      <c r="R97" s="10"/>
      <c r="S97" s="10"/>
      <c r="T97" s="10"/>
      <c r="U97" s="10"/>
      <c r="V97" s="10"/>
      <c r="W97" s="30"/>
      <c r="X97" s="32">
        <f>Table2[[#This Row],[A 
CAT 
€]]*Table2[[#This Row],[required
amount
CAT A]]</f>
        <v>0</v>
      </c>
      <c r="Y97" s="32">
        <f>Table2[[#This Row],[B 
CAT
€]]*Table2[[#This Row],[required 
amount
CAT B]]</f>
        <v>0</v>
      </c>
      <c r="Z97" s="32">
        <f>Table2[[#This Row],[C 
CAT
€]]*Table2[[#This Row],[required 
amount
CAT C]]</f>
        <v>0</v>
      </c>
      <c r="AA97" s="32"/>
      <c r="AB97" s="32"/>
      <c r="AC97" s="30"/>
      <c r="AD97" s="33">
        <f>SUM(Table2[[#This Row],[Total value 
CAT A]:[Total value 
CAT E]])</f>
        <v>0</v>
      </c>
      <c r="AE97" s="34"/>
      <c r="AF97" s="34"/>
      <c r="AG97" s="34"/>
      <c r="AH97" s="34"/>
      <c r="AI97" s="34"/>
      <c r="AJ97" s="34"/>
      <c r="AK97" s="34"/>
      <c r="AL97" s="34"/>
    </row>
    <row r="98" spans="1:38" s="35" customFormat="1" ht="11.25" x14ac:dyDescent="0.2">
      <c r="A98" s="4" t="s">
        <v>3</v>
      </c>
      <c r="B98" s="26">
        <v>42596</v>
      </c>
      <c r="C98" s="7">
        <v>0.79166666666666663</v>
      </c>
      <c r="D98" s="7">
        <v>0.86458333333333337</v>
      </c>
      <c r="E98" s="3" t="s">
        <v>212</v>
      </c>
      <c r="F98" s="4" t="s">
        <v>45</v>
      </c>
      <c r="G98" s="3" t="s">
        <v>107</v>
      </c>
      <c r="H98" s="4" t="s">
        <v>254</v>
      </c>
      <c r="I98" s="91" t="s">
        <v>116</v>
      </c>
      <c r="J98" s="30"/>
      <c r="K98" s="93">
        <v>168</v>
      </c>
      <c r="L98" s="93">
        <v>105.6</v>
      </c>
      <c r="M98" s="93">
        <v>48</v>
      </c>
      <c r="N98" s="93"/>
      <c r="O98" s="93"/>
      <c r="P98" s="30"/>
      <c r="Q98" s="10"/>
      <c r="R98" s="10"/>
      <c r="S98" s="10"/>
      <c r="T98" s="10"/>
      <c r="U98" s="10"/>
      <c r="V98" s="10"/>
      <c r="W98" s="30"/>
      <c r="X98" s="32">
        <f>Table2[[#This Row],[A 
CAT 
€]]*Table2[[#This Row],[required
amount
CAT A]]</f>
        <v>0</v>
      </c>
      <c r="Y98" s="32">
        <f>Table2[[#This Row],[B 
CAT
€]]*Table2[[#This Row],[required 
amount
CAT B]]</f>
        <v>0</v>
      </c>
      <c r="Z98" s="32">
        <f>Table2[[#This Row],[C 
CAT
€]]*Table2[[#This Row],[required 
amount
CAT C]]</f>
        <v>0</v>
      </c>
      <c r="AA98" s="32"/>
      <c r="AB98" s="32"/>
      <c r="AC98" s="30"/>
      <c r="AD98" s="33">
        <f>SUM(Table2[[#This Row],[Total value 
CAT A]:[Total value 
CAT E]])</f>
        <v>0</v>
      </c>
      <c r="AE98" s="34"/>
      <c r="AF98" s="34"/>
      <c r="AG98" s="34"/>
      <c r="AH98" s="34"/>
      <c r="AI98" s="34"/>
      <c r="AJ98" s="34"/>
      <c r="AK98" s="34"/>
      <c r="AL98" s="34"/>
    </row>
    <row r="99" spans="1:38" s="35" customFormat="1" ht="11.25" x14ac:dyDescent="0.2">
      <c r="A99" s="25" t="s">
        <v>3</v>
      </c>
      <c r="B99" s="26">
        <v>42596</v>
      </c>
      <c r="C99" s="27">
        <v>0.82291666666666663</v>
      </c>
      <c r="D99" s="27">
        <v>0.89583333333333337</v>
      </c>
      <c r="E99" s="3" t="s">
        <v>210</v>
      </c>
      <c r="F99" s="4" t="s">
        <v>47</v>
      </c>
      <c r="G99" s="3" t="s">
        <v>101</v>
      </c>
      <c r="H99" s="25" t="s">
        <v>255</v>
      </c>
      <c r="I99" s="90" t="s">
        <v>116</v>
      </c>
      <c r="J99" s="30"/>
      <c r="K99" s="93">
        <v>33.6</v>
      </c>
      <c r="L99" s="93">
        <v>24</v>
      </c>
      <c r="M99" s="93"/>
      <c r="N99" s="93"/>
      <c r="O99" s="93"/>
      <c r="P99" s="30"/>
      <c r="Q99" s="10"/>
      <c r="R99" s="10"/>
      <c r="S99" s="10"/>
      <c r="T99" s="10"/>
      <c r="U99" s="10"/>
      <c r="V99" s="10"/>
      <c r="W99" s="30"/>
      <c r="X99" s="32">
        <f>Table2[[#This Row],[A 
CAT 
€]]*Table2[[#This Row],[required
amount
CAT A]]</f>
        <v>0</v>
      </c>
      <c r="Y99" s="32">
        <f>Table2[[#This Row],[B 
CAT
€]]*Table2[[#This Row],[required 
amount
CAT B]]</f>
        <v>0</v>
      </c>
      <c r="Z99" s="32">
        <f>Table2[[#This Row],[C 
CAT
€]]*Table2[[#This Row],[required 
amount
CAT C]]</f>
        <v>0</v>
      </c>
      <c r="AA99" s="32"/>
      <c r="AB99" s="32"/>
      <c r="AC99" s="30"/>
      <c r="AD99" s="33">
        <f>SUM(Table2[[#This Row],[Total value 
CAT A]:[Total value 
CAT E]])</f>
        <v>0</v>
      </c>
      <c r="AE99" s="34"/>
      <c r="AF99" s="34"/>
      <c r="AG99" s="34"/>
      <c r="AH99" s="34"/>
      <c r="AI99" s="34"/>
      <c r="AJ99" s="34"/>
      <c r="AK99" s="34"/>
      <c r="AL99" s="34"/>
    </row>
    <row r="100" spans="1:38" s="35" customFormat="1" ht="11.25" x14ac:dyDescent="0.2">
      <c r="A100" s="4" t="s">
        <v>3</v>
      </c>
      <c r="B100" s="26">
        <v>42596</v>
      </c>
      <c r="C100" s="7">
        <v>0.9375</v>
      </c>
      <c r="D100" s="7">
        <v>1.0416666666666666E-2</v>
      </c>
      <c r="E100" s="3" t="s">
        <v>212</v>
      </c>
      <c r="F100" s="4" t="s">
        <v>45</v>
      </c>
      <c r="G100" s="3" t="s">
        <v>107</v>
      </c>
      <c r="H100" s="4" t="s">
        <v>256</v>
      </c>
      <c r="I100" s="91" t="s">
        <v>116</v>
      </c>
      <c r="J100" s="30"/>
      <c r="K100" s="93">
        <v>168</v>
      </c>
      <c r="L100" s="93">
        <v>105.6</v>
      </c>
      <c r="M100" s="93">
        <v>48</v>
      </c>
      <c r="N100" s="93"/>
      <c r="O100" s="93"/>
      <c r="P100" s="30"/>
      <c r="Q100" s="10"/>
      <c r="R100" s="10"/>
      <c r="S100" s="10"/>
      <c r="T100" s="10"/>
      <c r="U100" s="10"/>
      <c r="V100" s="10"/>
      <c r="W100" s="30"/>
      <c r="X100" s="32">
        <f>Table2[[#This Row],[A 
CAT 
€]]*Table2[[#This Row],[required
amount
CAT A]]</f>
        <v>0</v>
      </c>
      <c r="Y100" s="32">
        <f>Table2[[#This Row],[B 
CAT
€]]*Table2[[#This Row],[required 
amount
CAT B]]</f>
        <v>0</v>
      </c>
      <c r="Z100" s="32">
        <f>Table2[[#This Row],[C 
CAT
€]]*Table2[[#This Row],[required 
amount
CAT C]]</f>
        <v>0</v>
      </c>
      <c r="AA100" s="32"/>
      <c r="AB100" s="32"/>
      <c r="AC100" s="30"/>
      <c r="AD100" s="33">
        <f>SUM(Table2[[#This Row],[Total value 
CAT A]:[Total value 
CAT E]])</f>
        <v>0</v>
      </c>
      <c r="AE100" s="34"/>
      <c r="AF100" s="34"/>
      <c r="AG100" s="34"/>
      <c r="AH100" s="34"/>
      <c r="AI100" s="34"/>
      <c r="AJ100" s="34"/>
      <c r="AK100" s="34"/>
      <c r="AL100" s="34"/>
    </row>
    <row r="101" spans="1:38" s="35" customFormat="1" ht="11.25" x14ac:dyDescent="0.2">
      <c r="A101" s="25" t="s">
        <v>3</v>
      </c>
      <c r="B101" s="26">
        <v>42597</v>
      </c>
      <c r="C101" s="7">
        <v>0.59375</v>
      </c>
      <c r="D101" s="7">
        <v>0.66666666666666663</v>
      </c>
      <c r="E101" s="3" t="s">
        <v>212</v>
      </c>
      <c r="F101" s="4" t="s">
        <v>45</v>
      </c>
      <c r="G101" s="3" t="s">
        <v>107</v>
      </c>
      <c r="H101" s="25" t="s">
        <v>257</v>
      </c>
      <c r="I101" s="90" t="s">
        <v>116</v>
      </c>
      <c r="J101" s="30"/>
      <c r="K101" s="93">
        <v>168</v>
      </c>
      <c r="L101" s="93">
        <v>105.6</v>
      </c>
      <c r="M101" s="93">
        <v>48</v>
      </c>
      <c r="N101" s="93"/>
      <c r="O101" s="93"/>
      <c r="P101" s="30"/>
      <c r="Q101" s="10"/>
      <c r="R101" s="10"/>
      <c r="S101" s="10"/>
      <c r="T101" s="10"/>
      <c r="U101" s="10"/>
      <c r="V101" s="10"/>
      <c r="W101" s="30"/>
      <c r="X101" s="32">
        <f>Table2[[#This Row],[A 
CAT 
€]]*Table2[[#This Row],[required
amount
CAT A]]</f>
        <v>0</v>
      </c>
      <c r="Y101" s="32">
        <f>Table2[[#This Row],[B 
CAT
€]]*Table2[[#This Row],[required 
amount
CAT B]]</f>
        <v>0</v>
      </c>
      <c r="Z101" s="32">
        <f>Table2[[#This Row],[C 
CAT
€]]*Table2[[#This Row],[required 
amount
CAT C]]</f>
        <v>0</v>
      </c>
      <c r="AA101" s="32"/>
      <c r="AB101" s="32"/>
      <c r="AC101" s="30"/>
      <c r="AD101" s="33">
        <f>SUM(Table2[[#This Row],[Total value 
CAT A]:[Total value 
CAT E]])</f>
        <v>0</v>
      </c>
      <c r="AE101" s="34"/>
      <c r="AF101" s="34"/>
      <c r="AG101" s="34"/>
      <c r="AH101" s="34"/>
      <c r="AI101" s="34"/>
      <c r="AJ101" s="34"/>
      <c r="AK101" s="34"/>
      <c r="AL101" s="34"/>
    </row>
    <row r="102" spans="1:38" s="35" customFormat="1" ht="11.25" x14ac:dyDescent="0.2">
      <c r="A102" s="4" t="s">
        <v>3</v>
      </c>
      <c r="B102" s="26">
        <v>42597</v>
      </c>
      <c r="C102" s="27">
        <v>0.79166666666666663</v>
      </c>
      <c r="D102" s="27">
        <v>0.86458333333333337</v>
      </c>
      <c r="E102" s="3" t="s">
        <v>212</v>
      </c>
      <c r="F102" s="4" t="s">
        <v>45</v>
      </c>
      <c r="G102" s="3" t="s">
        <v>107</v>
      </c>
      <c r="H102" s="4" t="s">
        <v>258</v>
      </c>
      <c r="I102" s="91" t="s">
        <v>116</v>
      </c>
      <c r="J102" s="30"/>
      <c r="K102" s="93">
        <v>168</v>
      </c>
      <c r="L102" s="93">
        <v>105.6</v>
      </c>
      <c r="M102" s="93">
        <v>48</v>
      </c>
      <c r="N102" s="93"/>
      <c r="O102" s="93"/>
      <c r="P102" s="30"/>
      <c r="Q102" s="10"/>
      <c r="R102" s="10"/>
      <c r="S102" s="10"/>
      <c r="T102" s="10"/>
      <c r="U102" s="10"/>
      <c r="V102" s="10"/>
      <c r="W102" s="30"/>
      <c r="X102" s="32">
        <f>Table2[[#This Row],[A 
CAT 
€]]*Table2[[#This Row],[required
amount
CAT A]]</f>
        <v>0</v>
      </c>
      <c r="Y102" s="32">
        <f>Table2[[#This Row],[B 
CAT
€]]*Table2[[#This Row],[required 
amount
CAT B]]</f>
        <v>0</v>
      </c>
      <c r="Z102" s="32">
        <f>Table2[[#This Row],[C 
CAT
€]]*Table2[[#This Row],[required 
amount
CAT C]]</f>
        <v>0</v>
      </c>
      <c r="AA102" s="32"/>
      <c r="AB102" s="32"/>
      <c r="AC102" s="30"/>
      <c r="AD102" s="33">
        <f>SUM(Table2[[#This Row],[Total value 
CAT A]:[Total value 
CAT E]])</f>
        <v>0</v>
      </c>
      <c r="AE102" s="34"/>
      <c r="AF102" s="34"/>
      <c r="AG102" s="34"/>
      <c r="AH102" s="34"/>
      <c r="AI102" s="34"/>
      <c r="AJ102" s="34"/>
      <c r="AK102" s="34"/>
      <c r="AL102" s="34"/>
    </row>
    <row r="103" spans="1:38" s="35" customFormat="1" ht="11.25" x14ac:dyDescent="0.2">
      <c r="A103" s="25" t="s">
        <v>3</v>
      </c>
      <c r="B103" s="26">
        <v>42597</v>
      </c>
      <c r="C103" s="7">
        <v>0.9375</v>
      </c>
      <c r="D103" s="7">
        <v>1.0416666666666666E-2</v>
      </c>
      <c r="E103" s="3" t="s">
        <v>212</v>
      </c>
      <c r="F103" s="4" t="s">
        <v>45</v>
      </c>
      <c r="G103" s="3" t="s">
        <v>107</v>
      </c>
      <c r="H103" s="25" t="s">
        <v>259</v>
      </c>
      <c r="I103" s="90" t="s">
        <v>116</v>
      </c>
      <c r="J103" s="30"/>
      <c r="K103" s="93">
        <v>168</v>
      </c>
      <c r="L103" s="93">
        <v>105.6</v>
      </c>
      <c r="M103" s="93">
        <v>48</v>
      </c>
      <c r="N103" s="93"/>
      <c r="O103" s="93"/>
      <c r="P103" s="30"/>
      <c r="Q103" s="10"/>
      <c r="R103" s="10"/>
      <c r="S103" s="10"/>
      <c r="T103" s="10"/>
      <c r="U103" s="10"/>
      <c r="V103" s="10"/>
      <c r="W103" s="30"/>
      <c r="X103" s="32">
        <f>Table2[[#This Row],[A 
CAT 
€]]*Table2[[#This Row],[required
amount
CAT A]]</f>
        <v>0</v>
      </c>
      <c r="Y103" s="32">
        <f>Table2[[#This Row],[B 
CAT
€]]*Table2[[#This Row],[required 
amount
CAT B]]</f>
        <v>0</v>
      </c>
      <c r="Z103" s="32">
        <f>Table2[[#This Row],[C 
CAT
€]]*Table2[[#This Row],[required 
amount
CAT C]]</f>
        <v>0</v>
      </c>
      <c r="AA103" s="32"/>
      <c r="AB103" s="32"/>
      <c r="AC103" s="30"/>
      <c r="AD103" s="33">
        <f>SUM(Table2[[#This Row],[Total value 
CAT A]:[Total value 
CAT E]])</f>
        <v>0</v>
      </c>
      <c r="AE103" s="34"/>
      <c r="AF103" s="34"/>
      <c r="AG103" s="34"/>
      <c r="AH103" s="34"/>
      <c r="AI103" s="34"/>
      <c r="AJ103" s="34"/>
      <c r="AK103" s="34"/>
      <c r="AL103" s="34"/>
    </row>
    <row r="104" spans="1:38" s="35" customFormat="1" ht="11.25" x14ac:dyDescent="0.2">
      <c r="A104" s="4" t="s">
        <v>3</v>
      </c>
      <c r="B104" s="26">
        <v>42598</v>
      </c>
      <c r="C104" s="7">
        <v>0.45833333333333331</v>
      </c>
      <c r="D104" s="7">
        <v>0.53125</v>
      </c>
      <c r="E104" s="3" t="s">
        <v>260</v>
      </c>
      <c r="F104" s="4" t="s">
        <v>45</v>
      </c>
      <c r="G104" s="3" t="s">
        <v>107</v>
      </c>
      <c r="H104" s="4" t="s">
        <v>261</v>
      </c>
      <c r="I104" s="91" t="s">
        <v>116</v>
      </c>
      <c r="J104" s="30"/>
      <c r="K104" s="93">
        <v>201.6</v>
      </c>
      <c r="L104" s="93">
        <v>134.4</v>
      </c>
      <c r="M104" s="93">
        <v>86.4</v>
      </c>
      <c r="N104" s="93"/>
      <c r="O104" s="93"/>
      <c r="P104" s="30"/>
      <c r="Q104" s="10"/>
      <c r="R104" s="10"/>
      <c r="S104" s="10"/>
      <c r="T104" s="10"/>
      <c r="U104" s="10"/>
      <c r="V104" s="10"/>
      <c r="W104" s="30"/>
      <c r="X104" s="32">
        <f>Table2[[#This Row],[A 
CAT 
€]]*Table2[[#This Row],[required
amount
CAT A]]</f>
        <v>0</v>
      </c>
      <c r="Y104" s="32">
        <f>Table2[[#This Row],[B 
CAT
€]]*Table2[[#This Row],[required 
amount
CAT B]]</f>
        <v>0</v>
      </c>
      <c r="Z104" s="32">
        <f>Table2[[#This Row],[C 
CAT
€]]*Table2[[#This Row],[required 
amount
CAT C]]</f>
        <v>0</v>
      </c>
      <c r="AA104" s="32"/>
      <c r="AB104" s="32"/>
      <c r="AC104" s="30"/>
      <c r="AD104" s="33">
        <f>SUM(Table2[[#This Row],[Total value 
CAT A]:[Total value 
CAT E]])</f>
        <v>0</v>
      </c>
      <c r="AE104" s="34"/>
      <c r="AF104" s="34"/>
      <c r="AG104" s="34"/>
      <c r="AH104" s="34"/>
      <c r="AI104" s="34"/>
      <c r="AJ104" s="34"/>
      <c r="AK104" s="34"/>
      <c r="AL104" s="34"/>
    </row>
    <row r="105" spans="1:38" s="35" customFormat="1" ht="11.25" x14ac:dyDescent="0.2">
      <c r="A105" s="25" t="s">
        <v>3</v>
      </c>
      <c r="B105" s="26">
        <v>42598</v>
      </c>
      <c r="C105" s="27">
        <v>0.60416666666666663</v>
      </c>
      <c r="D105" s="27">
        <v>0.67708333333333337</v>
      </c>
      <c r="E105" s="3" t="s">
        <v>260</v>
      </c>
      <c r="F105" s="4" t="s">
        <v>45</v>
      </c>
      <c r="G105" s="3" t="s">
        <v>107</v>
      </c>
      <c r="H105" s="25" t="s">
        <v>262</v>
      </c>
      <c r="I105" s="90" t="s">
        <v>116</v>
      </c>
      <c r="J105" s="30"/>
      <c r="K105" s="93">
        <v>201.6</v>
      </c>
      <c r="L105" s="93">
        <v>134.4</v>
      </c>
      <c r="M105" s="93">
        <v>86.4</v>
      </c>
      <c r="N105" s="93"/>
      <c r="O105" s="93"/>
      <c r="P105" s="30"/>
      <c r="Q105" s="10"/>
      <c r="R105" s="10"/>
      <c r="S105" s="10"/>
      <c r="T105" s="10"/>
      <c r="U105" s="10"/>
      <c r="V105" s="10"/>
      <c r="W105" s="30"/>
      <c r="X105" s="32">
        <f>Table2[[#This Row],[A 
CAT 
€]]*Table2[[#This Row],[required
amount
CAT A]]</f>
        <v>0</v>
      </c>
      <c r="Y105" s="32">
        <f>Table2[[#This Row],[B 
CAT
€]]*Table2[[#This Row],[required 
amount
CAT B]]</f>
        <v>0</v>
      </c>
      <c r="Z105" s="32">
        <f>Table2[[#This Row],[C 
CAT
€]]*Table2[[#This Row],[required 
amount
CAT C]]</f>
        <v>0</v>
      </c>
      <c r="AA105" s="32"/>
      <c r="AB105" s="32"/>
      <c r="AC105" s="30"/>
      <c r="AD105" s="33">
        <f>SUM(Table2[[#This Row],[Total value 
CAT A]:[Total value 
CAT E]])</f>
        <v>0</v>
      </c>
      <c r="AE105" s="34"/>
      <c r="AF105" s="34"/>
      <c r="AG105" s="34"/>
      <c r="AH105" s="34"/>
      <c r="AI105" s="34"/>
      <c r="AJ105" s="34"/>
      <c r="AK105" s="34"/>
      <c r="AL105" s="34"/>
    </row>
    <row r="106" spans="1:38" s="35" customFormat="1" ht="11.25" x14ac:dyDescent="0.2">
      <c r="A106" s="4" t="s">
        <v>3</v>
      </c>
      <c r="B106" s="26">
        <v>42598</v>
      </c>
      <c r="C106" s="7">
        <v>0.78125</v>
      </c>
      <c r="D106" s="7">
        <v>0.85416666666666663</v>
      </c>
      <c r="E106" s="3" t="s">
        <v>260</v>
      </c>
      <c r="F106" s="4" t="s">
        <v>45</v>
      </c>
      <c r="G106" s="3" t="s">
        <v>107</v>
      </c>
      <c r="H106" s="4" t="s">
        <v>263</v>
      </c>
      <c r="I106" s="91" t="s">
        <v>116</v>
      </c>
      <c r="J106" s="30"/>
      <c r="K106" s="93">
        <v>201.6</v>
      </c>
      <c r="L106" s="93">
        <v>134.4</v>
      </c>
      <c r="M106" s="93">
        <v>86.4</v>
      </c>
      <c r="N106" s="93"/>
      <c r="O106" s="93"/>
      <c r="P106" s="30"/>
      <c r="Q106" s="10"/>
      <c r="R106" s="10"/>
      <c r="S106" s="10"/>
      <c r="T106" s="10"/>
      <c r="U106" s="10"/>
      <c r="V106" s="10"/>
      <c r="W106" s="30"/>
      <c r="X106" s="32">
        <f>Table2[[#This Row],[A 
CAT 
€]]*Table2[[#This Row],[required
amount
CAT A]]</f>
        <v>0</v>
      </c>
      <c r="Y106" s="32">
        <f>Table2[[#This Row],[B 
CAT
€]]*Table2[[#This Row],[required 
amount
CAT B]]</f>
        <v>0</v>
      </c>
      <c r="Z106" s="32">
        <f>Table2[[#This Row],[C 
CAT
€]]*Table2[[#This Row],[required 
amount
CAT C]]</f>
        <v>0</v>
      </c>
      <c r="AA106" s="32"/>
      <c r="AB106" s="32"/>
      <c r="AC106" s="30"/>
      <c r="AD106" s="33">
        <f>SUM(Table2[[#This Row],[Total value 
CAT A]:[Total value 
CAT E]])</f>
        <v>0</v>
      </c>
      <c r="AE106" s="34"/>
      <c r="AF106" s="34"/>
      <c r="AG106" s="34"/>
      <c r="AH106" s="34"/>
      <c r="AI106" s="34"/>
      <c r="AJ106" s="34"/>
      <c r="AK106" s="34"/>
      <c r="AL106" s="34"/>
    </row>
    <row r="107" spans="1:38" s="35" customFormat="1" ht="11.25" x14ac:dyDescent="0.2">
      <c r="A107" s="25" t="s">
        <v>3</v>
      </c>
      <c r="B107" s="26">
        <v>42598</v>
      </c>
      <c r="C107" s="7">
        <v>0.92708333333333337</v>
      </c>
      <c r="D107" s="7">
        <v>0</v>
      </c>
      <c r="E107" s="3" t="s">
        <v>260</v>
      </c>
      <c r="F107" s="4" t="s">
        <v>45</v>
      </c>
      <c r="G107" s="3" t="s">
        <v>107</v>
      </c>
      <c r="H107" s="25" t="s">
        <v>264</v>
      </c>
      <c r="I107" s="90" t="s">
        <v>116</v>
      </c>
      <c r="J107" s="30"/>
      <c r="K107" s="93">
        <v>201.6</v>
      </c>
      <c r="L107" s="93">
        <v>134.4</v>
      </c>
      <c r="M107" s="93">
        <v>86.4</v>
      </c>
      <c r="N107" s="93"/>
      <c r="O107" s="93"/>
      <c r="P107" s="30"/>
      <c r="Q107" s="10"/>
      <c r="R107" s="10"/>
      <c r="S107" s="10"/>
      <c r="T107" s="10"/>
      <c r="U107" s="10"/>
      <c r="V107" s="10"/>
      <c r="W107" s="30"/>
      <c r="X107" s="32">
        <f>Table2[[#This Row],[A 
CAT 
€]]*Table2[[#This Row],[required
amount
CAT A]]</f>
        <v>0</v>
      </c>
      <c r="Y107" s="32">
        <f>Table2[[#This Row],[B 
CAT
€]]*Table2[[#This Row],[required 
amount
CAT B]]</f>
        <v>0</v>
      </c>
      <c r="Z107" s="32">
        <f>Table2[[#This Row],[C 
CAT
€]]*Table2[[#This Row],[required 
amount
CAT C]]</f>
        <v>0</v>
      </c>
      <c r="AA107" s="32"/>
      <c r="AB107" s="32"/>
      <c r="AC107" s="30"/>
      <c r="AD107" s="33">
        <f>SUM(Table2[[#This Row],[Total value 
CAT A]:[Total value 
CAT E]])</f>
        <v>0</v>
      </c>
      <c r="AE107" s="34"/>
      <c r="AF107" s="34"/>
      <c r="AG107" s="34"/>
      <c r="AH107" s="34"/>
      <c r="AI107" s="34"/>
      <c r="AJ107" s="34"/>
      <c r="AK107" s="34"/>
      <c r="AL107" s="34"/>
    </row>
    <row r="108" spans="1:38" s="35" customFormat="1" ht="11.25" x14ac:dyDescent="0.2">
      <c r="A108" s="4" t="s">
        <v>3</v>
      </c>
      <c r="B108" s="26">
        <v>42599</v>
      </c>
      <c r="C108" s="27">
        <v>0.45833333333333331</v>
      </c>
      <c r="D108" s="27">
        <v>0.53125</v>
      </c>
      <c r="E108" s="3" t="s">
        <v>265</v>
      </c>
      <c r="F108" s="4" t="s">
        <v>45</v>
      </c>
      <c r="G108" s="3" t="s">
        <v>107</v>
      </c>
      <c r="H108" s="4" t="s">
        <v>266</v>
      </c>
      <c r="I108" s="91" t="s">
        <v>116</v>
      </c>
      <c r="J108" s="30"/>
      <c r="K108" s="93">
        <v>201.6</v>
      </c>
      <c r="L108" s="93">
        <v>134.4</v>
      </c>
      <c r="M108" s="93">
        <v>86.4</v>
      </c>
      <c r="N108" s="93"/>
      <c r="O108" s="93"/>
      <c r="P108" s="30"/>
      <c r="Q108" s="10"/>
      <c r="R108" s="10"/>
      <c r="S108" s="10"/>
      <c r="T108" s="10"/>
      <c r="U108" s="10"/>
      <c r="V108" s="10"/>
      <c r="W108" s="30"/>
      <c r="X108" s="32">
        <f>Table2[[#This Row],[A 
CAT 
€]]*Table2[[#This Row],[required
amount
CAT A]]</f>
        <v>0</v>
      </c>
      <c r="Y108" s="32">
        <f>Table2[[#This Row],[B 
CAT
€]]*Table2[[#This Row],[required 
amount
CAT B]]</f>
        <v>0</v>
      </c>
      <c r="Z108" s="32">
        <f>Table2[[#This Row],[C 
CAT
€]]*Table2[[#This Row],[required 
amount
CAT C]]</f>
        <v>0</v>
      </c>
      <c r="AA108" s="32"/>
      <c r="AB108" s="32"/>
      <c r="AC108" s="30"/>
      <c r="AD108" s="33">
        <f>SUM(Table2[[#This Row],[Total value 
CAT A]:[Total value 
CAT E]])</f>
        <v>0</v>
      </c>
      <c r="AE108" s="34"/>
      <c r="AF108" s="34"/>
      <c r="AG108" s="34"/>
      <c r="AH108" s="34"/>
      <c r="AI108" s="34"/>
      <c r="AJ108" s="34"/>
      <c r="AK108" s="34"/>
      <c r="AL108" s="34"/>
    </row>
    <row r="109" spans="1:38" s="35" customFormat="1" ht="11.25" x14ac:dyDescent="0.2">
      <c r="A109" s="25" t="s">
        <v>3</v>
      </c>
      <c r="B109" s="26">
        <v>42599</v>
      </c>
      <c r="C109" s="7">
        <v>0.60416666666666663</v>
      </c>
      <c r="D109" s="7">
        <v>0.67708333333333337</v>
      </c>
      <c r="E109" s="3" t="s">
        <v>265</v>
      </c>
      <c r="F109" s="4" t="s">
        <v>45</v>
      </c>
      <c r="G109" s="3" t="s">
        <v>107</v>
      </c>
      <c r="H109" s="25" t="s">
        <v>267</v>
      </c>
      <c r="I109" s="90" t="s">
        <v>116</v>
      </c>
      <c r="J109" s="30"/>
      <c r="K109" s="93">
        <v>201.6</v>
      </c>
      <c r="L109" s="93">
        <v>134.4</v>
      </c>
      <c r="M109" s="93">
        <v>86.4</v>
      </c>
      <c r="N109" s="93"/>
      <c r="O109" s="93"/>
      <c r="P109" s="30"/>
      <c r="Q109" s="10"/>
      <c r="R109" s="10"/>
      <c r="S109" s="10"/>
      <c r="T109" s="10"/>
      <c r="U109" s="10"/>
      <c r="V109" s="10"/>
      <c r="W109" s="30"/>
      <c r="X109" s="32">
        <f>Table2[[#This Row],[A 
CAT 
€]]*Table2[[#This Row],[required
amount
CAT A]]</f>
        <v>0</v>
      </c>
      <c r="Y109" s="32">
        <f>Table2[[#This Row],[B 
CAT
€]]*Table2[[#This Row],[required 
amount
CAT B]]</f>
        <v>0</v>
      </c>
      <c r="Z109" s="32">
        <f>Table2[[#This Row],[C 
CAT
€]]*Table2[[#This Row],[required 
amount
CAT C]]</f>
        <v>0</v>
      </c>
      <c r="AA109" s="32"/>
      <c r="AB109" s="32"/>
      <c r="AC109" s="30"/>
      <c r="AD109" s="33">
        <f>SUM(Table2[[#This Row],[Total value 
CAT A]:[Total value 
CAT E]])</f>
        <v>0</v>
      </c>
      <c r="AE109" s="34"/>
      <c r="AF109" s="34"/>
      <c r="AG109" s="34"/>
      <c r="AH109" s="34"/>
      <c r="AI109" s="34"/>
      <c r="AJ109" s="34"/>
      <c r="AK109" s="34"/>
      <c r="AL109" s="34"/>
    </row>
    <row r="110" spans="1:38" s="35" customFormat="1" ht="11.25" x14ac:dyDescent="0.2">
      <c r="A110" s="4" t="s">
        <v>3</v>
      </c>
      <c r="B110" s="26">
        <v>42599</v>
      </c>
      <c r="C110" s="7">
        <v>0.78125</v>
      </c>
      <c r="D110" s="7">
        <v>0.85416666666666663</v>
      </c>
      <c r="E110" s="3" t="s">
        <v>265</v>
      </c>
      <c r="F110" s="4" t="s">
        <v>45</v>
      </c>
      <c r="G110" s="3" t="s">
        <v>107</v>
      </c>
      <c r="H110" s="4" t="s">
        <v>268</v>
      </c>
      <c r="I110" s="91" t="s">
        <v>116</v>
      </c>
      <c r="J110" s="30"/>
      <c r="K110" s="93">
        <v>201.6</v>
      </c>
      <c r="L110" s="93">
        <v>134.4</v>
      </c>
      <c r="M110" s="93">
        <v>86.4</v>
      </c>
      <c r="N110" s="93"/>
      <c r="O110" s="93"/>
      <c r="P110" s="30"/>
      <c r="Q110" s="10"/>
      <c r="R110" s="10"/>
      <c r="S110" s="10"/>
      <c r="T110" s="10"/>
      <c r="U110" s="10"/>
      <c r="V110" s="10"/>
      <c r="W110" s="30"/>
      <c r="X110" s="32">
        <f>Table2[[#This Row],[A 
CAT 
€]]*Table2[[#This Row],[required
amount
CAT A]]</f>
        <v>0</v>
      </c>
      <c r="Y110" s="32">
        <f>Table2[[#This Row],[B 
CAT
€]]*Table2[[#This Row],[required 
amount
CAT B]]</f>
        <v>0</v>
      </c>
      <c r="Z110" s="32">
        <f>Table2[[#This Row],[C 
CAT
€]]*Table2[[#This Row],[required 
amount
CAT C]]</f>
        <v>0</v>
      </c>
      <c r="AA110" s="32"/>
      <c r="AB110" s="32"/>
      <c r="AC110" s="30"/>
      <c r="AD110" s="33">
        <f>SUM(Table2[[#This Row],[Total value 
CAT A]:[Total value 
CAT E]])</f>
        <v>0</v>
      </c>
      <c r="AE110" s="34"/>
      <c r="AF110" s="34"/>
      <c r="AG110" s="34"/>
      <c r="AH110" s="34"/>
      <c r="AI110" s="34"/>
      <c r="AJ110" s="34"/>
      <c r="AK110" s="34"/>
      <c r="AL110" s="34"/>
    </row>
    <row r="111" spans="1:38" s="35" customFormat="1" ht="11.25" x14ac:dyDescent="0.2">
      <c r="A111" s="4" t="s">
        <v>3</v>
      </c>
      <c r="B111" s="26">
        <v>42599</v>
      </c>
      <c r="C111" s="27">
        <v>0.92708333333333337</v>
      </c>
      <c r="D111" s="27">
        <v>0</v>
      </c>
      <c r="E111" s="3" t="s">
        <v>265</v>
      </c>
      <c r="F111" s="4" t="s">
        <v>45</v>
      </c>
      <c r="G111" s="3" t="s">
        <v>107</v>
      </c>
      <c r="H111" s="4" t="s">
        <v>269</v>
      </c>
      <c r="I111" s="91" t="s">
        <v>116</v>
      </c>
      <c r="J111" s="30"/>
      <c r="K111" s="93">
        <v>201.6</v>
      </c>
      <c r="L111" s="93">
        <v>134.4</v>
      </c>
      <c r="M111" s="93">
        <v>86.4</v>
      </c>
      <c r="N111" s="93"/>
      <c r="O111" s="93"/>
      <c r="P111" s="30"/>
      <c r="Q111" s="10"/>
      <c r="R111" s="10"/>
      <c r="S111" s="10"/>
      <c r="T111" s="10"/>
      <c r="U111" s="10"/>
      <c r="V111" s="10"/>
      <c r="W111" s="30"/>
      <c r="X111" s="32">
        <f>Table2[[#This Row],[A 
CAT 
€]]*Table2[[#This Row],[required
amount
CAT A]]</f>
        <v>0</v>
      </c>
      <c r="Y111" s="32">
        <f>Table2[[#This Row],[B 
CAT
€]]*Table2[[#This Row],[required 
amount
CAT B]]</f>
        <v>0</v>
      </c>
      <c r="Z111" s="32">
        <f>Table2[[#This Row],[C 
CAT
€]]*Table2[[#This Row],[required 
amount
CAT C]]</f>
        <v>0</v>
      </c>
      <c r="AA111" s="32"/>
      <c r="AB111" s="32"/>
      <c r="AC111" s="30"/>
      <c r="AD111" s="33">
        <f>SUM(Table2[[#This Row],[Total value 
CAT A]:[Total value 
CAT E]])</f>
        <v>0</v>
      </c>
      <c r="AE111" s="34"/>
      <c r="AF111" s="34"/>
      <c r="AG111" s="34"/>
      <c r="AH111" s="34"/>
      <c r="AI111" s="34"/>
      <c r="AJ111" s="34"/>
      <c r="AK111" s="34"/>
      <c r="AL111" s="34"/>
    </row>
    <row r="112" spans="1:38" s="35" customFormat="1" ht="11.25" x14ac:dyDescent="0.2">
      <c r="A112" s="4" t="s">
        <v>3</v>
      </c>
      <c r="B112" s="26">
        <v>42600</v>
      </c>
      <c r="C112" s="7">
        <v>0.625</v>
      </c>
      <c r="D112" s="7">
        <v>0.70833333333333337</v>
      </c>
      <c r="E112" s="3" t="s">
        <v>270</v>
      </c>
      <c r="F112" s="4" t="s">
        <v>45</v>
      </c>
      <c r="G112" s="3" t="s">
        <v>107</v>
      </c>
      <c r="H112" s="25" t="s">
        <v>271</v>
      </c>
      <c r="I112" s="91" t="s">
        <v>119</v>
      </c>
      <c r="J112" s="30"/>
      <c r="K112" s="93">
        <v>288</v>
      </c>
      <c r="L112" s="93">
        <v>192</v>
      </c>
      <c r="M112" s="93">
        <v>115.2</v>
      </c>
      <c r="N112" s="93"/>
      <c r="O112" s="93"/>
      <c r="P112" s="30"/>
      <c r="Q112" s="10"/>
      <c r="R112" s="10"/>
      <c r="S112" s="10"/>
      <c r="T112" s="10"/>
      <c r="U112" s="10"/>
      <c r="V112" s="10"/>
      <c r="W112" s="30"/>
      <c r="X112" s="32">
        <f>Table2[[#This Row],[A 
CAT 
€]]*Table2[[#This Row],[required
amount
CAT A]]</f>
        <v>0</v>
      </c>
      <c r="Y112" s="32">
        <f>Table2[[#This Row],[B 
CAT
€]]*Table2[[#This Row],[required 
amount
CAT B]]</f>
        <v>0</v>
      </c>
      <c r="Z112" s="32">
        <f>Table2[[#This Row],[C 
CAT
€]]*Table2[[#This Row],[required 
amount
CAT C]]</f>
        <v>0</v>
      </c>
      <c r="AA112" s="32"/>
      <c r="AB112" s="32"/>
      <c r="AC112" s="30"/>
      <c r="AD112" s="33">
        <f>SUM(Table2[[#This Row],[Total value 
CAT A]:[Total value 
CAT E]])</f>
        <v>0</v>
      </c>
      <c r="AE112" s="34"/>
      <c r="AF112" s="34"/>
      <c r="AG112" s="34"/>
      <c r="AH112" s="34"/>
      <c r="AI112" s="34"/>
      <c r="AJ112" s="34"/>
      <c r="AK112" s="34"/>
      <c r="AL112" s="34"/>
    </row>
    <row r="113" spans="1:38" s="35" customFormat="1" ht="11.25" x14ac:dyDescent="0.2">
      <c r="A113" s="4" t="s">
        <v>3</v>
      </c>
      <c r="B113" s="26">
        <v>42600</v>
      </c>
      <c r="C113" s="7">
        <v>0.79166666666666663</v>
      </c>
      <c r="D113" s="7">
        <v>0.875</v>
      </c>
      <c r="E113" s="3" t="s">
        <v>270</v>
      </c>
      <c r="F113" s="4" t="s">
        <v>45</v>
      </c>
      <c r="G113" s="3" t="s">
        <v>107</v>
      </c>
      <c r="H113" s="4" t="s">
        <v>272</v>
      </c>
      <c r="I113" s="91" t="s">
        <v>119</v>
      </c>
      <c r="J113" s="30"/>
      <c r="K113" s="93">
        <v>288</v>
      </c>
      <c r="L113" s="93">
        <v>192</v>
      </c>
      <c r="M113" s="93">
        <v>115.2</v>
      </c>
      <c r="N113" s="93"/>
      <c r="O113" s="93"/>
      <c r="P113" s="30"/>
      <c r="Q113" s="10"/>
      <c r="R113" s="10"/>
      <c r="S113" s="10"/>
      <c r="T113" s="10"/>
      <c r="U113" s="10"/>
      <c r="V113" s="10"/>
      <c r="W113" s="30"/>
      <c r="X113" s="32">
        <f>Table2[[#This Row],[A 
CAT 
€]]*Table2[[#This Row],[required
amount
CAT A]]</f>
        <v>0</v>
      </c>
      <c r="Y113" s="32">
        <f>Table2[[#This Row],[B 
CAT
€]]*Table2[[#This Row],[required 
amount
CAT B]]</f>
        <v>0</v>
      </c>
      <c r="Z113" s="32">
        <f>Table2[[#This Row],[C 
CAT
€]]*Table2[[#This Row],[required 
amount
CAT C]]</f>
        <v>0</v>
      </c>
      <c r="AA113" s="32"/>
      <c r="AB113" s="32"/>
      <c r="AC113" s="30"/>
      <c r="AD113" s="33">
        <f>SUM(Table2[[#This Row],[Total value 
CAT A]:[Total value 
CAT E]])</f>
        <v>0</v>
      </c>
      <c r="AE113" s="34"/>
      <c r="AF113" s="34"/>
      <c r="AG113" s="34"/>
      <c r="AH113" s="34"/>
      <c r="AI113" s="34"/>
      <c r="AJ113" s="34"/>
      <c r="AK113" s="34"/>
      <c r="AL113" s="34"/>
    </row>
    <row r="114" spans="1:38" s="35" customFormat="1" ht="11.25" x14ac:dyDescent="0.2">
      <c r="A114" s="4" t="s">
        <v>3</v>
      </c>
      <c r="B114" s="26">
        <v>42601</v>
      </c>
      <c r="C114" s="27">
        <v>0.64583333333333337</v>
      </c>
      <c r="D114" s="27">
        <v>0.72916666666666663</v>
      </c>
      <c r="E114" s="3" t="s">
        <v>273</v>
      </c>
      <c r="F114" s="4" t="s">
        <v>45</v>
      </c>
      <c r="G114" s="3" t="s">
        <v>107</v>
      </c>
      <c r="H114" s="4" t="s">
        <v>274</v>
      </c>
      <c r="I114" s="91" t="s">
        <v>119</v>
      </c>
      <c r="J114" s="30"/>
      <c r="K114" s="93">
        <v>288</v>
      </c>
      <c r="L114" s="93">
        <v>192</v>
      </c>
      <c r="M114" s="93">
        <v>115.2</v>
      </c>
      <c r="N114" s="93"/>
      <c r="O114" s="93"/>
      <c r="P114" s="30"/>
      <c r="Q114" s="10"/>
      <c r="R114" s="10"/>
      <c r="S114" s="10"/>
      <c r="T114" s="10"/>
      <c r="U114" s="10"/>
      <c r="V114" s="10"/>
      <c r="W114" s="30"/>
      <c r="X114" s="32">
        <f>Table2[[#This Row],[A 
CAT 
€]]*Table2[[#This Row],[required
amount
CAT A]]</f>
        <v>0</v>
      </c>
      <c r="Y114" s="32">
        <f>Table2[[#This Row],[B 
CAT
€]]*Table2[[#This Row],[required 
amount
CAT B]]</f>
        <v>0</v>
      </c>
      <c r="Z114" s="32">
        <f>Table2[[#This Row],[C 
CAT
€]]*Table2[[#This Row],[required 
amount
CAT C]]</f>
        <v>0</v>
      </c>
      <c r="AA114" s="32"/>
      <c r="AB114" s="32"/>
      <c r="AC114" s="30"/>
      <c r="AD114" s="33">
        <f>SUM(Table2[[#This Row],[Total value 
CAT A]:[Total value 
CAT E]])</f>
        <v>0</v>
      </c>
      <c r="AE114" s="34"/>
      <c r="AF114" s="34"/>
      <c r="AG114" s="34"/>
      <c r="AH114" s="34"/>
      <c r="AI114" s="34"/>
      <c r="AJ114" s="34"/>
      <c r="AK114" s="34"/>
      <c r="AL114" s="34"/>
    </row>
    <row r="115" spans="1:38" s="35" customFormat="1" ht="11.25" x14ac:dyDescent="0.2">
      <c r="A115" s="4" t="s">
        <v>3</v>
      </c>
      <c r="B115" s="26">
        <v>42601</v>
      </c>
      <c r="C115" s="7">
        <v>0.79166666666666663</v>
      </c>
      <c r="D115" s="7">
        <v>0.875</v>
      </c>
      <c r="E115" s="3" t="s">
        <v>273</v>
      </c>
      <c r="F115" s="4" t="s">
        <v>45</v>
      </c>
      <c r="G115" s="3" t="s">
        <v>107</v>
      </c>
      <c r="H115" s="25" t="s">
        <v>275</v>
      </c>
      <c r="I115" s="91" t="s">
        <v>119</v>
      </c>
      <c r="J115" s="30"/>
      <c r="K115" s="93">
        <v>288</v>
      </c>
      <c r="L115" s="93">
        <v>192</v>
      </c>
      <c r="M115" s="93">
        <v>115.2</v>
      </c>
      <c r="N115" s="93"/>
      <c r="O115" s="93"/>
      <c r="P115" s="30"/>
      <c r="Q115" s="10"/>
      <c r="R115" s="10"/>
      <c r="S115" s="10"/>
      <c r="T115" s="10"/>
      <c r="U115" s="10"/>
      <c r="V115" s="10"/>
      <c r="W115" s="30"/>
      <c r="X115" s="32">
        <f>Table2[[#This Row],[A 
CAT 
€]]*Table2[[#This Row],[required
amount
CAT A]]</f>
        <v>0</v>
      </c>
      <c r="Y115" s="32">
        <f>Table2[[#This Row],[B 
CAT
€]]*Table2[[#This Row],[required 
amount
CAT B]]</f>
        <v>0</v>
      </c>
      <c r="Z115" s="32">
        <f>Table2[[#This Row],[C 
CAT
€]]*Table2[[#This Row],[required 
amount
CAT C]]</f>
        <v>0</v>
      </c>
      <c r="AA115" s="32"/>
      <c r="AB115" s="32"/>
      <c r="AC115" s="30"/>
      <c r="AD115" s="33">
        <f>SUM(Table2[[#This Row],[Total value 
CAT A]:[Total value 
CAT E]])</f>
        <v>0</v>
      </c>
      <c r="AE115" s="34"/>
      <c r="AF115" s="34"/>
      <c r="AG115" s="34"/>
      <c r="AH115" s="34"/>
      <c r="AI115" s="34"/>
      <c r="AJ115" s="34"/>
      <c r="AK115" s="34"/>
      <c r="AL115" s="34"/>
    </row>
    <row r="116" spans="1:38" s="35" customFormat="1" ht="11.25" x14ac:dyDescent="0.2">
      <c r="A116" s="4" t="s">
        <v>3</v>
      </c>
      <c r="B116" s="26">
        <v>42602</v>
      </c>
      <c r="C116" s="8">
        <v>0.47916666666666669</v>
      </c>
      <c r="D116" s="8">
        <v>0.5625</v>
      </c>
      <c r="E116" s="3" t="s">
        <v>276</v>
      </c>
      <c r="F116" s="4" t="s">
        <v>45</v>
      </c>
      <c r="G116" s="3" t="s">
        <v>107</v>
      </c>
      <c r="H116" s="4" t="s">
        <v>277</v>
      </c>
      <c r="I116" s="91" t="s">
        <v>119</v>
      </c>
      <c r="J116" s="30"/>
      <c r="K116" s="93">
        <v>288</v>
      </c>
      <c r="L116" s="93">
        <v>192</v>
      </c>
      <c r="M116" s="93">
        <v>115.2</v>
      </c>
      <c r="N116" s="93"/>
      <c r="O116" s="93"/>
      <c r="P116" s="30"/>
      <c r="Q116" s="10"/>
      <c r="R116" s="10"/>
      <c r="S116" s="10"/>
      <c r="T116" s="10"/>
      <c r="U116" s="10"/>
      <c r="V116" s="10"/>
      <c r="W116" s="30"/>
      <c r="X116" s="32">
        <f>Table2[[#This Row],[A 
CAT 
€]]*Table2[[#This Row],[required
amount
CAT A]]</f>
        <v>0</v>
      </c>
      <c r="Y116" s="32">
        <f>Table2[[#This Row],[B 
CAT
€]]*Table2[[#This Row],[required 
amount
CAT B]]</f>
        <v>0</v>
      </c>
      <c r="Z116" s="32">
        <f>Table2[[#This Row],[C 
CAT
€]]*Table2[[#This Row],[required 
amount
CAT C]]</f>
        <v>0</v>
      </c>
      <c r="AA116" s="32"/>
      <c r="AB116" s="32"/>
      <c r="AC116" s="30"/>
      <c r="AD116" s="33">
        <f>SUM(Table2[[#This Row],[Total value 
CAT A]:[Total value 
CAT E]])</f>
        <v>0</v>
      </c>
      <c r="AE116" s="34"/>
      <c r="AF116" s="34"/>
      <c r="AG116" s="34"/>
      <c r="AH116" s="34"/>
      <c r="AI116" s="34"/>
      <c r="AJ116" s="34"/>
      <c r="AK116" s="34"/>
      <c r="AL116" s="34"/>
    </row>
    <row r="117" spans="1:38" s="35" customFormat="1" ht="22.5" x14ac:dyDescent="0.2">
      <c r="A117" s="4" t="s">
        <v>3</v>
      </c>
      <c r="B117" s="26">
        <v>42602</v>
      </c>
      <c r="C117" s="8">
        <v>0.64583333333333337</v>
      </c>
      <c r="D117" s="8">
        <v>0.72916666666666663</v>
      </c>
      <c r="E117" s="3" t="s">
        <v>278</v>
      </c>
      <c r="F117" s="4" t="s">
        <v>45</v>
      </c>
      <c r="G117" s="3" t="s">
        <v>107</v>
      </c>
      <c r="H117" s="4" t="s">
        <v>279</v>
      </c>
      <c r="I117" s="91" t="s">
        <v>119</v>
      </c>
      <c r="J117" s="30"/>
      <c r="K117" s="93">
        <v>408</v>
      </c>
      <c r="L117" s="93">
        <v>240</v>
      </c>
      <c r="M117" s="93">
        <v>124.8</v>
      </c>
      <c r="N117" s="93"/>
      <c r="O117" s="93"/>
      <c r="P117" s="30"/>
      <c r="Q117" s="10"/>
      <c r="R117" s="10"/>
      <c r="S117" s="10"/>
      <c r="T117" s="10"/>
      <c r="U117" s="10"/>
      <c r="V117" s="10"/>
      <c r="W117" s="30"/>
      <c r="X117" s="32">
        <f>Table2[[#This Row],[A 
CAT 
€]]*Table2[[#This Row],[required
amount
CAT A]]</f>
        <v>0</v>
      </c>
      <c r="Y117" s="32">
        <f>Table2[[#This Row],[B 
CAT
€]]*Table2[[#This Row],[required 
amount
CAT B]]</f>
        <v>0</v>
      </c>
      <c r="Z117" s="32">
        <f>Table2[[#This Row],[C 
CAT
€]]*Table2[[#This Row],[required 
amount
CAT C]]</f>
        <v>0</v>
      </c>
      <c r="AA117" s="32"/>
      <c r="AB117" s="32"/>
      <c r="AC117" s="30"/>
      <c r="AD117" s="33">
        <f>SUM(Table2[[#This Row],[Total value 
CAT A]:[Total value 
CAT E]])</f>
        <v>0</v>
      </c>
      <c r="AE117" s="34"/>
      <c r="AF117" s="34"/>
      <c r="AG117" s="34"/>
      <c r="AH117" s="34"/>
      <c r="AI117" s="34"/>
      <c r="AJ117" s="34"/>
      <c r="AK117" s="34"/>
      <c r="AL117" s="34"/>
    </row>
    <row r="118" spans="1:38" s="35" customFormat="1" ht="11.25" x14ac:dyDescent="0.2">
      <c r="A118" s="4" t="s">
        <v>3</v>
      </c>
      <c r="B118" s="26">
        <v>42603</v>
      </c>
      <c r="C118" s="8">
        <v>0.47916666666666669</v>
      </c>
      <c r="D118" s="8">
        <v>0.5625</v>
      </c>
      <c r="E118" s="3" t="s">
        <v>280</v>
      </c>
      <c r="F118" s="4" t="s">
        <v>45</v>
      </c>
      <c r="G118" s="3" t="s">
        <v>107</v>
      </c>
      <c r="H118" s="4" t="s">
        <v>281</v>
      </c>
      <c r="I118" s="91" t="s">
        <v>119</v>
      </c>
      <c r="J118" s="30"/>
      <c r="K118" s="93">
        <v>288</v>
      </c>
      <c r="L118" s="93">
        <v>192</v>
      </c>
      <c r="M118" s="93">
        <v>115.2</v>
      </c>
      <c r="N118" s="93"/>
      <c r="O118" s="93"/>
      <c r="P118" s="30"/>
      <c r="Q118" s="10"/>
      <c r="R118" s="10"/>
      <c r="S118" s="10"/>
      <c r="T118" s="10"/>
      <c r="U118" s="10"/>
      <c r="V118" s="10"/>
      <c r="W118" s="30"/>
      <c r="X118" s="32">
        <f>Table2[[#This Row],[A 
CAT 
€]]*Table2[[#This Row],[required
amount
CAT A]]</f>
        <v>0</v>
      </c>
      <c r="Y118" s="32">
        <f>Table2[[#This Row],[B 
CAT
€]]*Table2[[#This Row],[required 
amount
CAT B]]</f>
        <v>0</v>
      </c>
      <c r="Z118" s="32">
        <f>Table2[[#This Row],[C 
CAT
€]]*Table2[[#This Row],[required 
amount
CAT C]]</f>
        <v>0</v>
      </c>
      <c r="AA118" s="32"/>
      <c r="AB118" s="32"/>
      <c r="AC118" s="30"/>
      <c r="AD118" s="33">
        <f>SUM(Table2[[#This Row],[Total value 
CAT A]:[Total value 
CAT E]])</f>
        <v>0</v>
      </c>
      <c r="AE118" s="34"/>
      <c r="AF118" s="34"/>
      <c r="AG118" s="34"/>
      <c r="AH118" s="34"/>
      <c r="AI118" s="34"/>
      <c r="AJ118" s="34"/>
      <c r="AK118" s="34"/>
      <c r="AL118" s="34"/>
    </row>
    <row r="119" spans="1:38" s="35" customFormat="1" ht="22.5" x14ac:dyDescent="0.2">
      <c r="A119" s="4" t="s">
        <v>3</v>
      </c>
      <c r="B119" s="26">
        <v>42603</v>
      </c>
      <c r="C119" s="8">
        <v>0.65625</v>
      </c>
      <c r="D119" s="8">
        <v>0.73958333333333337</v>
      </c>
      <c r="E119" s="3" t="s">
        <v>282</v>
      </c>
      <c r="F119" s="4" t="s">
        <v>45</v>
      </c>
      <c r="G119" s="3" t="s">
        <v>107</v>
      </c>
      <c r="H119" s="25" t="s">
        <v>283</v>
      </c>
      <c r="I119" s="91" t="s">
        <v>119</v>
      </c>
      <c r="J119" s="30"/>
      <c r="K119" s="93">
        <v>528</v>
      </c>
      <c r="L119" s="93">
        <v>328</v>
      </c>
      <c r="M119" s="93">
        <v>168</v>
      </c>
      <c r="N119" s="93"/>
      <c r="O119" s="93"/>
      <c r="P119" s="30"/>
      <c r="Q119" s="10"/>
      <c r="R119" s="10"/>
      <c r="S119" s="10"/>
      <c r="T119" s="10"/>
      <c r="U119" s="10"/>
      <c r="V119" s="10"/>
      <c r="W119" s="30"/>
      <c r="X119" s="32">
        <f>Table2[[#This Row],[A 
CAT 
€]]*Table2[[#This Row],[required
amount
CAT A]]</f>
        <v>0</v>
      </c>
      <c r="Y119" s="32">
        <f>Table2[[#This Row],[B 
CAT
€]]*Table2[[#This Row],[required 
amount
CAT B]]</f>
        <v>0</v>
      </c>
      <c r="Z119" s="32">
        <f>Table2[[#This Row],[C 
CAT
€]]*Table2[[#This Row],[required 
amount
CAT C]]</f>
        <v>0</v>
      </c>
      <c r="AA119" s="32"/>
      <c r="AB119" s="32"/>
      <c r="AC119" s="30"/>
      <c r="AD119" s="33">
        <f>SUM(Table2[[#This Row],[Total value 
CAT A]:[Total value 
CAT E]])</f>
        <v>0</v>
      </c>
      <c r="AE119" s="34"/>
      <c r="AF119" s="34"/>
      <c r="AG119" s="34"/>
      <c r="AH119" s="34"/>
      <c r="AI119" s="34"/>
      <c r="AJ119" s="34"/>
      <c r="AK119" s="34"/>
      <c r="AL119" s="34"/>
    </row>
    <row r="120" spans="1:38" s="35" customFormat="1" ht="11.25" x14ac:dyDescent="0.2">
      <c r="A120" s="4" t="s">
        <v>4</v>
      </c>
      <c r="B120" s="26">
        <v>42588</v>
      </c>
      <c r="C120" s="8">
        <v>0.41666666666666669</v>
      </c>
      <c r="D120" s="8">
        <v>0.57638888888888895</v>
      </c>
      <c r="E120" s="3" t="s">
        <v>284</v>
      </c>
      <c r="F120" s="4" t="s">
        <v>43</v>
      </c>
      <c r="G120" s="3" t="s">
        <v>100</v>
      </c>
      <c r="H120" s="4" t="s">
        <v>285</v>
      </c>
      <c r="I120" s="91" t="s">
        <v>119</v>
      </c>
      <c r="J120" s="30"/>
      <c r="K120" s="93">
        <v>48</v>
      </c>
      <c r="L120" s="93">
        <v>33.6</v>
      </c>
      <c r="M120" s="93">
        <v>24</v>
      </c>
      <c r="N120" s="93"/>
      <c r="O120" s="93"/>
      <c r="P120" s="30"/>
      <c r="Q120" s="10"/>
      <c r="R120" s="10"/>
      <c r="S120" s="10"/>
      <c r="T120" s="10"/>
      <c r="U120" s="10"/>
      <c r="V120" s="10"/>
      <c r="W120" s="30"/>
      <c r="X120" s="32">
        <f>Table2[[#This Row],[A 
CAT 
€]]*Table2[[#This Row],[required
amount
CAT A]]</f>
        <v>0</v>
      </c>
      <c r="Y120" s="32">
        <f>Table2[[#This Row],[B 
CAT
€]]*Table2[[#This Row],[required 
amount
CAT B]]</f>
        <v>0</v>
      </c>
      <c r="Z120" s="32">
        <f>Table2[[#This Row],[C 
CAT
€]]*Table2[[#This Row],[required 
amount
CAT C]]</f>
        <v>0</v>
      </c>
      <c r="AA120" s="32"/>
      <c r="AB120" s="32"/>
      <c r="AC120" s="30"/>
      <c r="AD120" s="33">
        <f>SUM(Table2[[#This Row],[Total value 
CAT A]:[Total value 
CAT E]])</f>
        <v>0</v>
      </c>
      <c r="AE120" s="34"/>
      <c r="AF120" s="34"/>
      <c r="AG120" s="34"/>
      <c r="AH120" s="34"/>
      <c r="AI120" s="34"/>
      <c r="AJ120" s="34"/>
      <c r="AK120" s="34"/>
      <c r="AL120" s="34"/>
    </row>
    <row r="121" spans="1:38" s="35" customFormat="1" ht="11.25" x14ac:dyDescent="0.2">
      <c r="A121" s="4" t="s">
        <v>4</v>
      </c>
      <c r="B121" s="26">
        <v>42588</v>
      </c>
      <c r="C121" s="8">
        <v>0.64583333333333337</v>
      </c>
      <c r="D121" s="8">
        <v>0.80555555555555547</v>
      </c>
      <c r="E121" s="3" t="s">
        <v>284</v>
      </c>
      <c r="F121" s="4" t="s">
        <v>43</v>
      </c>
      <c r="G121" s="3" t="s">
        <v>100</v>
      </c>
      <c r="H121" s="4" t="s">
        <v>286</v>
      </c>
      <c r="I121" s="91" t="s">
        <v>119</v>
      </c>
      <c r="J121" s="30"/>
      <c r="K121" s="93">
        <v>48</v>
      </c>
      <c r="L121" s="93">
        <v>33.6</v>
      </c>
      <c r="M121" s="93">
        <v>24</v>
      </c>
      <c r="N121" s="93"/>
      <c r="O121" s="93"/>
      <c r="P121" s="30"/>
      <c r="Q121" s="10"/>
      <c r="R121" s="10"/>
      <c r="S121" s="10"/>
      <c r="T121" s="10"/>
      <c r="U121" s="10"/>
      <c r="V121" s="10"/>
      <c r="W121" s="30"/>
      <c r="X121" s="32">
        <f>Table2[[#This Row],[A 
CAT 
€]]*Table2[[#This Row],[required
amount
CAT A]]</f>
        <v>0</v>
      </c>
      <c r="Y121" s="32">
        <f>Table2[[#This Row],[B 
CAT
€]]*Table2[[#This Row],[required 
amount
CAT B]]</f>
        <v>0</v>
      </c>
      <c r="Z121" s="32">
        <f>Table2[[#This Row],[C 
CAT
€]]*Table2[[#This Row],[required 
amount
CAT C]]</f>
        <v>0</v>
      </c>
      <c r="AA121" s="32"/>
      <c r="AB121" s="32"/>
      <c r="AC121" s="30"/>
      <c r="AD121" s="33">
        <f>SUM(Table2[[#This Row],[Total value 
CAT A]:[Total value 
CAT E]])</f>
        <v>0</v>
      </c>
      <c r="AE121" s="34"/>
      <c r="AF121" s="34"/>
      <c r="AG121" s="34"/>
      <c r="AH121" s="34"/>
      <c r="AI121" s="34"/>
      <c r="AJ121" s="34"/>
      <c r="AK121" s="34"/>
      <c r="AL121" s="34"/>
    </row>
    <row r="122" spans="1:38" s="35" customFormat="1" ht="11.25" x14ac:dyDescent="0.2">
      <c r="A122" s="4" t="s">
        <v>4</v>
      </c>
      <c r="B122" s="26">
        <v>42588</v>
      </c>
      <c r="C122" s="8">
        <v>0.875</v>
      </c>
      <c r="D122" s="8">
        <v>3.4722222222222224E-2</v>
      </c>
      <c r="E122" s="3" t="s">
        <v>284</v>
      </c>
      <c r="F122" s="4" t="s">
        <v>43</v>
      </c>
      <c r="G122" s="3" t="s">
        <v>100</v>
      </c>
      <c r="H122" s="4" t="s">
        <v>287</v>
      </c>
      <c r="I122" s="91" t="s">
        <v>119</v>
      </c>
      <c r="J122" s="30"/>
      <c r="K122" s="93">
        <v>48</v>
      </c>
      <c r="L122" s="93">
        <v>33.6</v>
      </c>
      <c r="M122" s="93">
        <v>24</v>
      </c>
      <c r="N122" s="93"/>
      <c r="O122" s="93"/>
      <c r="P122" s="30"/>
      <c r="Q122" s="10"/>
      <c r="R122" s="10"/>
      <c r="S122" s="10"/>
      <c r="T122" s="10"/>
      <c r="U122" s="10"/>
      <c r="V122" s="10"/>
      <c r="W122" s="30"/>
      <c r="X122" s="32">
        <f>Table2[[#This Row],[A 
CAT 
€]]*Table2[[#This Row],[required
amount
CAT A]]</f>
        <v>0</v>
      </c>
      <c r="Y122" s="32">
        <f>Table2[[#This Row],[B 
CAT
€]]*Table2[[#This Row],[required 
amount
CAT B]]</f>
        <v>0</v>
      </c>
      <c r="Z122" s="32">
        <f>Table2[[#This Row],[C 
CAT
€]]*Table2[[#This Row],[required 
amount
CAT C]]</f>
        <v>0</v>
      </c>
      <c r="AA122" s="32"/>
      <c r="AB122" s="32"/>
      <c r="AC122" s="30"/>
      <c r="AD122" s="33">
        <f>SUM(Table2[[#This Row],[Total value 
CAT A]:[Total value 
CAT E]])</f>
        <v>0</v>
      </c>
      <c r="AE122" s="34"/>
      <c r="AF122" s="34"/>
      <c r="AG122" s="34"/>
      <c r="AH122" s="34"/>
      <c r="AI122" s="34"/>
      <c r="AJ122" s="34"/>
      <c r="AK122" s="34"/>
      <c r="AL122" s="34"/>
    </row>
    <row r="123" spans="1:38" s="35" customFormat="1" ht="11.25" x14ac:dyDescent="0.2">
      <c r="A123" s="4" t="s">
        <v>4</v>
      </c>
      <c r="B123" s="26">
        <v>42589</v>
      </c>
      <c r="C123" s="8">
        <v>0.41666666666666669</v>
      </c>
      <c r="D123" s="8">
        <v>0.57638888888888895</v>
      </c>
      <c r="E123" s="3" t="s">
        <v>284</v>
      </c>
      <c r="F123" s="4" t="s">
        <v>43</v>
      </c>
      <c r="G123" s="3" t="s">
        <v>100</v>
      </c>
      <c r="H123" s="25" t="s">
        <v>288</v>
      </c>
      <c r="I123" s="91" t="s">
        <v>119</v>
      </c>
      <c r="J123" s="30"/>
      <c r="K123" s="93">
        <v>48</v>
      </c>
      <c r="L123" s="93">
        <v>33.6</v>
      </c>
      <c r="M123" s="93">
        <v>24</v>
      </c>
      <c r="N123" s="93"/>
      <c r="O123" s="93"/>
      <c r="P123" s="30"/>
      <c r="Q123" s="10"/>
      <c r="R123" s="10"/>
      <c r="S123" s="10"/>
      <c r="T123" s="10"/>
      <c r="U123" s="10"/>
      <c r="V123" s="10"/>
      <c r="W123" s="30"/>
      <c r="X123" s="32">
        <f>Table2[[#This Row],[A 
CAT 
€]]*Table2[[#This Row],[required
amount
CAT A]]</f>
        <v>0</v>
      </c>
      <c r="Y123" s="32">
        <f>Table2[[#This Row],[B 
CAT
€]]*Table2[[#This Row],[required 
amount
CAT B]]</f>
        <v>0</v>
      </c>
      <c r="Z123" s="32">
        <f>Table2[[#This Row],[C 
CAT
€]]*Table2[[#This Row],[required 
amount
CAT C]]</f>
        <v>0</v>
      </c>
      <c r="AA123" s="32"/>
      <c r="AB123" s="32"/>
      <c r="AC123" s="30"/>
      <c r="AD123" s="33">
        <f>SUM(Table2[[#This Row],[Total value 
CAT A]:[Total value 
CAT E]])</f>
        <v>0</v>
      </c>
      <c r="AE123" s="34"/>
      <c r="AF123" s="34"/>
      <c r="AG123" s="34"/>
      <c r="AH123" s="34"/>
      <c r="AI123" s="34"/>
      <c r="AJ123" s="34"/>
      <c r="AK123" s="34"/>
      <c r="AL123" s="34"/>
    </row>
    <row r="124" spans="1:38" s="35" customFormat="1" ht="11.25" x14ac:dyDescent="0.2">
      <c r="A124" s="4" t="s">
        <v>4</v>
      </c>
      <c r="B124" s="2">
        <v>42589</v>
      </c>
      <c r="C124" s="8">
        <v>0.64583333333333337</v>
      </c>
      <c r="D124" s="8">
        <v>0.80555555555555547</v>
      </c>
      <c r="E124" s="3" t="s">
        <v>284</v>
      </c>
      <c r="F124" s="4" t="s">
        <v>43</v>
      </c>
      <c r="G124" s="3" t="s">
        <v>100</v>
      </c>
      <c r="H124" s="4" t="s">
        <v>289</v>
      </c>
      <c r="I124" s="91" t="s">
        <v>119</v>
      </c>
      <c r="J124" s="30"/>
      <c r="K124" s="93">
        <v>48</v>
      </c>
      <c r="L124" s="93">
        <v>33.6</v>
      </c>
      <c r="M124" s="93">
        <v>24</v>
      </c>
      <c r="N124" s="93"/>
      <c r="O124" s="93"/>
      <c r="P124" s="30"/>
      <c r="Q124" s="10"/>
      <c r="R124" s="10"/>
      <c r="S124" s="10"/>
      <c r="T124" s="10"/>
      <c r="U124" s="10"/>
      <c r="V124" s="10"/>
      <c r="W124" s="30"/>
      <c r="X124" s="32">
        <f>Table2[[#This Row],[A 
CAT 
€]]*Table2[[#This Row],[required
amount
CAT A]]</f>
        <v>0</v>
      </c>
      <c r="Y124" s="32">
        <f>Table2[[#This Row],[B 
CAT
€]]*Table2[[#This Row],[required 
amount
CAT B]]</f>
        <v>0</v>
      </c>
      <c r="Z124" s="32">
        <f>Table2[[#This Row],[C 
CAT
€]]*Table2[[#This Row],[required 
amount
CAT C]]</f>
        <v>0</v>
      </c>
      <c r="AA124" s="32"/>
      <c r="AB124" s="32"/>
      <c r="AC124" s="30"/>
      <c r="AD124" s="33">
        <f>SUM(Table2[[#This Row],[Total value 
CAT A]:[Total value 
CAT E]])</f>
        <v>0</v>
      </c>
      <c r="AE124" s="34"/>
      <c r="AF124" s="34"/>
      <c r="AG124" s="34"/>
      <c r="AH124" s="34"/>
      <c r="AI124" s="34"/>
      <c r="AJ124" s="34"/>
      <c r="AK124" s="34"/>
      <c r="AL124" s="34"/>
    </row>
    <row r="125" spans="1:38" s="35" customFormat="1" ht="11.25" x14ac:dyDescent="0.2">
      <c r="A125" s="4" t="s">
        <v>4</v>
      </c>
      <c r="B125" s="37">
        <v>42589</v>
      </c>
      <c r="C125" s="8">
        <v>0.875</v>
      </c>
      <c r="D125" s="8">
        <v>3.4722222222222224E-2</v>
      </c>
      <c r="E125" s="3" t="s">
        <v>284</v>
      </c>
      <c r="F125" s="4" t="s">
        <v>43</v>
      </c>
      <c r="G125" s="3" t="s">
        <v>100</v>
      </c>
      <c r="H125" s="25" t="s">
        <v>290</v>
      </c>
      <c r="I125" s="91" t="s">
        <v>119</v>
      </c>
      <c r="J125" s="30"/>
      <c r="K125" s="93">
        <v>48</v>
      </c>
      <c r="L125" s="93">
        <v>33.6</v>
      </c>
      <c r="M125" s="93">
        <v>24</v>
      </c>
      <c r="N125" s="93"/>
      <c r="O125" s="93"/>
      <c r="P125" s="30"/>
      <c r="Q125" s="10"/>
      <c r="R125" s="10"/>
      <c r="S125" s="10"/>
      <c r="T125" s="10"/>
      <c r="U125" s="10"/>
      <c r="V125" s="10"/>
      <c r="W125" s="30"/>
      <c r="X125" s="32">
        <f>Table2[[#This Row],[A 
CAT 
€]]*Table2[[#This Row],[required
amount
CAT A]]</f>
        <v>0</v>
      </c>
      <c r="Y125" s="32">
        <f>Table2[[#This Row],[B 
CAT
€]]*Table2[[#This Row],[required 
amount
CAT B]]</f>
        <v>0</v>
      </c>
      <c r="Z125" s="32">
        <f>Table2[[#This Row],[C 
CAT
€]]*Table2[[#This Row],[required 
amount
CAT C]]</f>
        <v>0</v>
      </c>
      <c r="AA125" s="32"/>
      <c r="AB125" s="32"/>
      <c r="AC125" s="30"/>
      <c r="AD125" s="33">
        <f>SUM(Table2[[#This Row],[Total value 
CAT A]:[Total value 
CAT E]])</f>
        <v>0</v>
      </c>
      <c r="AE125" s="34"/>
      <c r="AF125" s="34"/>
      <c r="AG125" s="34"/>
      <c r="AH125" s="34"/>
      <c r="AI125" s="34"/>
      <c r="AJ125" s="34"/>
      <c r="AK125" s="34"/>
      <c r="AL125" s="34"/>
    </row>
    <row r="126" spans="1:38" s="35" customFormat="1" ht="11.25" x14ac:dyDescent="0.2">
      <c r="A126" s="4" t="s">
        <v>4</v>
      </c>
      <c r="B126" s="2">
        <v>42590</v>
      </c>
      <c r="C126" s="8">
        <v>0.41666666666666669</v>
      </c>
      <c r="D126" s="8">
        <v>0.57638888888888895</v>
      </c>
      <c r="E126" s="3" t="s">
        <v>284</v>
      </c>
      <c r="F126" s="4" t="s">
        <v>43</v>
      </c>
      <c r="G126" s="3" t="s">
        <v>100</v>
      </c>
      <c r="H126" s="4" t="s">
        <v>291</v>
      </c>
      <c r="I126" s="91" t="s">
        <v>119</v>
      </c>
      <c r="J126" s="30"/>
      <c r="K126" s="93">
        <v>48</v>
      </c>
      <c r="L126" s="93">
        <v>33.6</v>
      </c>
      <c r="M126" s="93">
        <v>24</v>
      </c>
      <c r="N126" s="93"/>
      <c r="O126" s="93"/>
      <c r="P126" s="30"/>
      <c r="Q126" s="10"/>
      <c r="R126" s="10"/>
      <c r="S126" s="10"/>
      <c r="T126" s="10"/>
      <c r="U126" s="10"/>
      <c r="V126" s="10"/>
      <c r="W126" s="30"/>
      <c r="X126" s="32">
        <f>Table2[[#This Row],[A 
CAT 
€]]*Table2[[#This Row],[required
amount
CAT A]]</f>
        <v>0</v>
      </c>
      <c r="Y126" s="32">
        <f>Table2[[#This Row],[B 
CAT
€]]*Table2[[#This Row],[required 
amount
CAT B]]</f>
        <v>0</v>
      </c>
      <c r="Z126" s="32">
        <f>Table2[[#This Row],[C 
CAT
€]]*Table2[[#This Row],[required 
amount
CAT C]]</f>
        <v>0</v>
      </c>
      <c r="AA126" s="32"/>
      <c r="AB126" s="32"/>
      <c r="AC126" s="30"/>
      <c r="AD126" s="33">
        <f>SUM(Table2[[#This Row],[Total value 
CAT A]:[Total value 
CAT E]])</f>
        <v>0</v>
      </c>
      <c r="AE126" s="34"/>
      <c r="AF126" s="34"/>
      <c r="AG126" s="34"/>
      <c r="AH126" s="34"/>
      <c r="AI126" s="34"/>
      <c r="AJ126" s="34"/>
      <c r="AK126" s="34"/>
      <c r="AL126" s="34"/>
    </row>
    <row r="127" spans="1:38" s="35" customFormat="1" ht="11.25" x14ac:dyDescent="0.2">
      <c r="A127" s="4" t="s">
        <v>4</v>
      </c>
      <c r="B127" s="37">
        <v>42590</v>
      </c>
      <c r="C127" s="8">
        <v>0.64583333333333337</v>
      </c>
      <c r="D127" s="8">
        <v>0.80555555555555547</v>
      </c>
      <c r="E127" s="3" t="s">
        <v>284</v>
      </c>
      <c r="F127" s="4" t="s">
        <v>43</v>
      </c>
      <c r="G127" s="3" t="s">
        <v>100</v>
      </c>
      <c r="H127" s="25" t="s">
        <v>292</v>
      </c>
      <c r="I127" s="91" t="s">
        <v>119</v>
      </c>
      <c r="J127" s="30"/>
      <c r="K127" s="93">
        <v>48</v>
      </c>
      <c r="L127" s="93">
        <v>33.6</v>
      </c>
      <c r="M127" s="93">
        <v>24</v>
      </c>
      <c r="N127" s="93"/>
      <c r="O127" s="93"/>
      <c r="P127" s="30"/>
      <c r="Q127" s="10"/>
      <c r="R127" s="10"/>
      <c r="S127" s="10"/>
      <c r="T127" s="10"/>
      <c r="U127" s="10"/>
      <c r="V127" s="10"/>
      <c r="W127" s="30"/>
      <c r="X127" s="32">
        <f>Table2[[#This Row],[A 
CAT 
€]]*Table2[[#This Row],[required
amount
CAT A]]</f>
        <v>0</v>
      </c>
      <c r="Y127" s="32">
        <f>Table2[[#This Row],[B 
CAT
€]]*Table2[[#This Row],[required 
amount
CAT B]]</f>
        <v>0</v>
      </c>
      <c r="Z127" s="32">
        <f>Table2[[#This Row],[C 
CAT
€]]*Table2[[#This Row],[required 
amount
CAT C]]</f>
        <v>0</v>
      </c>
      <c r="AA127" s="32"/>
      <c r="AB127" s="32"/>
      <c r="AC127" s="30"/>
      <c r="AD127" s="33">
        <f>SUM(Table2[[#This Row],[Total value 
CAT A]:[Total value 
CAT E]])</f>
        <v>0</v>
      </c>
      <c r="AE127" s="34"/>
      <c r="AF127" s="34"/>
      <c r="AG127" s="34"/>
      <c r="AH127" s="34"/>
      <c r="AI127" s="34"/>
      <c r="AJ127" s="34"/>
      <c r="AK127" s="34"/>
      <c r="AL127" s="34"/>
    </row>
    <row r="128" spans="1:38" s="35" customFormat="1" ht="11.25" x14ac:dyDescent="0.2">
      <c r="A128" s="4" t="s">
        <v>4</v>
      </c>
      <c r="B128" s="2">
        <v>42590</v>
      </c>
      <c r="C128" s="8">
        <v>0.875</v>
      </c>
      <c r="D128" s="8">
        <v>3.4722222222222224E-2</v>
      </c>
      <c r="E128" s="3" t="s">
        <v>284</v>
      </c>
      <c r="F128" s="4" t="s">
        <v>43</v>
      </c>
      <c r="G128" s="3" t="s">
        <v>100</v>
      </c>
      <c r="H128" s="4" t="s">
        <v>293</v>
      </c>
      <c r="I128" s="91" t="s">
        <v>119</v>
      </c>
      <c r="J128" s="30"/>
      <c r="K128" s="93">
        <v>48</v>
      </c>
      <c r="L128" s="93">
        <v>33.6</v>
      </c>
      <c r="M128" s="93">
        <v>24</v>
      </c>
      <c r="N128" s="93"/>
      <c r="O128" s="93"/>
      <c r="P128" s="30"/>
      <c r="Q128" s="10"/>
      <c r="R128" s="10"/>
      <c r="S128" s="10"/>
      <c r="T128" s="10"/>
      <c r="U128" s="10"/>
      <c r="V128" s="10"/>
      <c r="W128" s="30"/>
      <c r="X128" s="32">
        <f>Table2[[#This Row],[A 
CAT 
€]]*Table2[[#This Row],[required
amount
CAT A]]</f>
        <v>0</v>
      </c>
      <c r="Y128" s="32">
        <f>Table2[[#This Row],[B 
CAT
€]]*Table2[[#This Row],[required 
amount
CAT B]]</f>
        <v>0</v>
      </c>
      <c r="Z128" s="32">
        <f>Table2[[#This Row],[C 
CAT
€]]*Table2[[#This Row],[required 
amount
CAT C]]</f>
        <v>0</v>
      </c>
      <c r="AA128" s="32"/>
      <c r="AB128" s="32"/>
      <c r="AC128" s="30"/>
      <c r="AD128" s="33">
        <f>SUM(Table2[[#This Row],[Total value 
CAT A]:[Total value 
CAT E]])</f>
        <v>0</v>
      </c>
      <c r="AE128" s="34"/>
      <c r="AF128" s="34"/>
      <c r="AG128" s="34"/>
      <c r="AH128" s="34"/>
      <c r="AI128" s="34"/>
      <c r="AJ128" s="34"/>
      <c r="AK128" s="34"/>
      <c r="AL128" s="34"/>
    </row>
    <row r="129" spans="1:38" s="35" customFormat="1" ht="11.25" x14ac:dyDescent="0.2">
      <c r="A129" s="4" t="s">
        <v>4</v>
      </c>
      <c r="B129" s="2">
        <v>42591</v>
      </c>
      <c r="C129" s="8">
        <v>0.41666666666666669</v>
      </c>
      <c r="D129" s="8">
        <v>0.57638888888888895</v>
      </c>
      <c r="E129" s="3" t="s">
        <v>284</v>
      </c>
      <c r="F129" s="4" t="s">
        <v>43</v>
      </c>
      <c r="G129" s="3" t="s">
        <v>100</v>
      </c>
      <c r="H129" s="25" t="s">
        <v>294</v>
      </c>
      <c r="I129" s="91" t="s">
        <v>119</v>
      </c>
      <c r="J129" s="30"/>
      <c r="K129" s="93">
        <v>48</v>
      </c>
      <c r="L129" s="93">
        <v>33.6</v>
      </c>
      <c r="M129" s="93">
        <v>24</v>
      </c>
      <c r="N129" s="93"/>
      <c r="O129" s="93"/>
      <c r="P129" s="30"/>
      <c r="Q129" s="10"/>
      <c r="R129" s="10"/>
      <c r="S129" s="10"/>
      <c r="T129" s="10"/>
      <c r="U129" s="10"/>
      <c r="V129" s="10"/>
      <c r="W129" s="30"/>
      <c r="X129" s="32">
        <f>Table2[[#This Row],[A 
CAT 
€]]*Table2[[#This Row],[required
amount
CAT A]]</f>
        <v>0</v>
      </c>
      <c r="Y129" s="32">
        <f>Table2[[#This Row],[B 
CAT
€]]*Table2[[#This Row],[required 
amount
CAT B]]</f>
        <v>0</v>
      </c>
      <c r="Z129" s="32">
        <f>Table2[[#This Row],[C 
CAT
€]]*Table2[[#This Row],[required 
amount
CAT C]]</f>
        <v>0</v>
      </c>
      <c r="AA129" s="32"/>
      <c r="AB129" s="32"/>
      <c r="AC129" s="30"/>
      <c r="AD129" s="33">
        <f>SUM(Table2[[#This Row],[Total value 
CAT A]:[Total value 
CAT E]])</f>
        <v>0</v>
      </c>
      <c r="AE129" s="34"/>
      <c r="AF129" s="34"/>
      <c r="AG129" s="34"/>
      <c r="AH129" s="34"/>
      <c r="AI129" s="34"/>
      <c r="AJ129" s="34"/>
      <c r="AK129" s="34"/>
      <c r="AL129" s="34"/>
    </row>
    <row r="130" spans="1:38" s="35" customFormat="1" ht="11.25" x14ac:dyDescent="0.2">
      <c r="A130" s="4" t="s">
        <v>4</v>
      </c>
      <c r="B130" s="37">
        <v>42591</v>
      </c>
      <c r="C130" s="8">
        <v>0.64583333333333337</v>
      </c>
      <c r="D130" s="8">
        <v>0.80555555555555547</v>
      </c>
      <c r="E130" s="3" t="s">
        <v>284</v>
      </c>
      <c r="F130" s="4" t="s">
        <v>43</v>
      </c>
      <c r="G130" s="3" t="s">
        <v>100</v>
      </c>
      <c r="H130" s="4" t="s">
        <v>295</v>
      </c>
      <c r="I130" s="91" t="s">
        <v>119</v>
      </c>
      <c r="J130" s="30"/>
      <c r="K130" s="93">
        <v>48</v>
      </c>
      <c r="L130" s="93">
        <v>33.6</v>
      </c>
      <c r="M130" s="93">
        <v>24</v>
      </c>
      <c r="N130" s="93"/>
      <c r="O130" s="93"/>
      <c r="P130" s="30"/>
      <c r="Q130" s="10"/>
      <c r="R130" s="10"/>
      <c r="S130" s="10"/>
      <c r="T130" s="10"/>
      <c r="U130" s="10"/>
      <c r="V130" s="10"/>
      <c r="W130" s="30"/>
      <c r="X130" s="32">
        <f>Table2[[#This Row],[A 
CAT 
€]]*Table2[[#This Row],[required
amount
CAT A]]</f>
        <v>0</v>
      </c>
      <c r="Y130" s="32">
        <f>Table2[[#This Row],[B 
CAT
€]]*Table2[[#This Row],[required 
amount
CAT B]]</f>
        <v>0</v>
      </c>
      <c r="Z130" s="32">
        <f>Table2[[#This Row],[C 
CAT
€]]*Table2[[#This Row],[required 
amount
CAT C]]</f>
        <v>0</v>
      </c>
      <c r="AA130" s="32"/>
      <c r="AB130" s="32"/>
      <c r="AC130" s="30"/>
      <c r="AD130" s="33">
        <f>SUM(Table2[[#This Row],[Total value 
CAT A]:[Total value 
CAT E]])</f>
        <v>0</v>
      </c>
      <c r="AE130" s="34"/>
      <c r="AF130" s="34"/>
      <c r="AG130" s="34"/>
      <c r="AH130" s="34"/>
      <c r="AI130" s="34"/>
      <c r="AJ130" s="34"/>
      <c r="AK130" s="34"/>
      <c r="AL130" s="34"/>
    </row>
    <row r="131" spans="1:38" s="35" customFormat="1" ht="11.25" x14ac:dyDescent="0.2">
      <c r="A131" s="4" t="s">
        <v>4</v>
      </c>
      <c r="B131" s="37">
        <v>42591</v>
      </c>
      <c r="C131" s="8">
        <v>0.875</v>
      </c>
      <c r="D131" s="8">
        <v>3.4722222222222224E-2</v>
      </c>
      <c r="E131" s="3" t="s">
        <v>284</v>
      </c>
      <c r="F131" s="4" t="s">
        <v>43</v>
      </c>
      <c r="G131" s="3" t="s">
        <v>100</v>
      </c>
      <c r="H131" s="25" t="s">
        <v>296</v>
      </c>
      <c r="I131" s="91" t="s">
        <v>119</v>
      </c>
      <c r="J131" s="30"/>
      <c r="K131" s="93">
        <v>48</v>
      </c>
      <c r="L131" s="93">
        <v>33.6</v>
      </c>
      <c r="M131" s="93">
        <v>24</v>
      </c>
      <c r="N131" s="93"/>
      <c r="O131" s="93"/>
      <c r="P131" s="30"/>
      <c r="Q131" s="10"/>
      <c r="R131" s="10"/>
      <c r="S131" s="10"/>
      <c r="T131" s="10"/>
      <c r="U131" s="10"/>
      <c r="V131" s="10"/>
      <c r="W131" s="30"/>
      <c r="X131" s="32">
        <f>Table2[[#This Row],[A 
CAT 
€]]*Table2[[#This Row],[required
amount
CAT A]]</f>
        <v>0</v>
      </c>
      <c r="Y131" s="32">
        <f>Table2[[#This Row],[B 
CAT
€]]*Table2[[#This Row],[required 
amount
CAT B]]</f>
        <v>0</v>
      </c>
      <c r="Z131" s="32">
        <f>Table2[[#This Row],[C 
CAT
€]]*Table2[[#This Row],[required 
amount
CAT C]]</f>
        <v>0</v>
      </c>
      <c r="AA131" s="32"/>
      <c r="AB131" s="32"/>
      <c r="AC131" s="30"/>
      <c r="AD131" s="33">
        <f>SUM(Table2[[#This Row],[Total value 
CAT A]:[Total value 
CAT E]])</f>
        <v>0</v>
      </c>
      <c r="AE131" s="34"/>
      <c r="AF131" s="34"/>
      <c r="AG131" s="34"/>
      <c r="AH131" s="34"/>
      <c r="AI131" s="34"/>
      <c r="AJ131" s="34"/>
      <c r="AK131" s="34"/>
      <c r="AL131" s="34"/>
    </row>
    <row r="132" spans="1:38" s="35" customFormat="1" ht="11.25" x14ac:dyDescent="0.2">
      <c r="A132" s="4" t="s">
        <v>4</v>
      </c>
      <c r="B132" s="26">
        <v>42592</v>
      </c>
      <c r="C132" s="7">
        <v>0.41666666666666669</v>
      </c>
      <c r="D132" s="7">
        <v>0.57638888888888895</v>
      </c>
      <c r="E132" s="3" t="s">
        <v>284</v>
      </c>
      <c r="F132" s="4" t="s">
        <v>43</v>
      </c>
      <c r="G132" s="3" t="s">
        <v>100</v>
      </c>
      <c r="H132" s="4" t="s">
        <v>297</v>
      </c>
      <c r="I132" s="91" t="s">
        <v>119</v>
      </c>
      <c r="J132" s="30"/>
      <c r="K132" s="93">
        <v>48</v>
      </c>
      <c r="L132" s="93">
        <v>33.6</v>
      </c>
      <c r="M132" s="93">
        <v>24</v>
      </c>
      <c r="N132" s="93"/>
      <c r="O132" s="93"/>
      <c r="P132" s="30"/>
      <c r="Q132" s="10"/>
      <c r="R132" s="10"/>
      <c r="S132" s="10"/>
      <c r="T132" s="10"/>
      <c r="U132" s="10"/>
      <c r="V132" s="10"/>
      <c r="W132" s="30"/>
      <c r="X132" s="32">
        <f>Table2[[#This Row],[A 
CAT 
€]]*Table2[[#This Row],[required
amount
CAT A]]</f>
        <v>0</v>
      </c>
      <c r="Y132" s="32">
        <f>Table2[[#This Row],[B 
CAT
€]]*Table2[[#This Row],[required 
amount
CAT B]]</f>
        <v>0</v>
      </c>
      <c r="Z132" s="32"/>
      <c r="AA132" s="32"/>
      <c r="AB132" s="32"/>
      <c r="AC132" s="30"/>
      <c r="AD132" s="33">
        <f>SUM(Table2[[#This Row],[Total value 
CAT A]:[Total value 
CAT E]])</f>
        <v>0</v>
      </c>
      <c r="AE132" s="34"/>
      <c r="AF132" s="34"/>
      <c r="AG132" s="34"/>
      <c r="AH132" s="34"/>
      <c r="AI132" s="34"/>
      <c r="AJ132" s="34"/>
      <c r="AK132" s="34"/>
      <c r="AL132" s="34"/>
    </row>
    <row r="133" spans="1:38" s="35" customFormat="1" ht="11.25" x14ac:dyDescent="0.2">
      <c r="A133" s="25" t="s">
        <v>4</v>
      </c>
      <c r="B133" s="26">
        <v>42592</v>
      </c>
      <c r="C133" s="27">
        <v>0.64583333333333337</v>
      </c>
      <c r="D133" s="27">
        <v>0.80555555555555547</v>
      </c>
      <c r="E133" s="3" t="s">
        <v>284</v>
      </c>
      <c r="F133" s="4" t="s">
        <v>43</v>
      </c>
      <c r="G133" s="3" t="s">
        <v>100</v>
      </c>
      <c r="H133" s="25" t="s">
        <v>298</v>
      </c>
      <c r="I133" s="90" t="s">
        <v>119</v>
      </c>
      <c r="J133" s="30"/>
      <c r="K133" s="93">
        <v>48</v>
      </c>
      <c r="L133" s="93">
        <v>33.6</v>
      </c>
      <c r="M133" s="93">
        <v>24</v>
      </c>
      <c r="N133" s="93"/>
      <c r="O133" s="93"/>
      <c r="P133" s="30"/>
      <c r="Q133" s="10"/>
      <c r="R133" s="10"/>
      <c r="S133" s="10"/>
      <c r="T133" s="10"/>
      <c r="U133" s="10"/>
      <c r="V133" s="10"/>
      <c r="W133" s="30"/>
      <c r="X133" s="32">
        <f>Table2[[#This Row],[A 
CAT 
€]]*Table2[[#This Row],[required
amount
CAT A]]</f>
        <v>0</v>
      </c>
      <c r="Y133" s="32">
        <f>Table2[[#This Row],[B 
CAT
€]]*Table2[[#This Row],[required 
amount
CAT B]]</f>
        <v>0</v>
      </c>
      <c r="Z133" s="32"/>
      <c r="AA133" s="32"/>
      <c r="AB133" s="32"/>
      <c r="AC133" s="30"/>
      <c r="AD133" s="33">
        <f>SUM(Table2[[#This Row],[Total value 
CAT A]:[Total value 
CAT E]])</f>
        <v>0</v>
      </c>
      <c r="AE133" s="34"/>
      <c r="AF133" s="34"/>
      <c r="AG133" s="34"/>
      <c r="AH133" s="34"/>
      <c r="AI133" s="34"/>
      <c r="AJ133" s="34"/>
      <c r="AK133" s="34"/>
      <c r="AL133" s="34"/>
    </row>
    <row r="134" spans="1:38" s="35" customFormat="1" ht="11.25" x14ac:dyDescent="0.2">
      <c r="A134" s="4" t="s">
        <v>4</v>
      </c>
      <c r="B134" s="2">
        <v>42592</v>
      </c>
      <c r="C134" s="7">
        <v>0.875</v>
      </c>
      <c r="D134" s="7">
        <v>3.4722222222222224E-2</v>
      </c>
      <c r="E134" s="3" t="s">
        <v>284</v>
      </c>
      <c r="F134" s="4" t="s">
        <v>43</v>
      </c>
      <c r="G134" s="3" t="s">
        <v>100</v>
      </c>
      <c r="H134" s="4" t="s">
        <v>299</v>
      </c>
      <c r="I134" s="91" t="s">
        <v>119</v>
      </c>
      <c r="J134" s="30"/>
      <c r="K134" s="93">
        <v>48</v>
      </c>
      <c r="L134" s="93">
        <v>33.6</v>
      </c>
      <c r="M134" s="93">
        <v>24</v>
      </c>
      <c r="N134" s="93"/>
      <c r="O134" s="93"/>
      <c r="P134" s="30"/>
      <c r="Q134" s="10"/>
      <c r="R134" s="10"/>
      <c r="S134" s="10"/>
      <c r="T134" s="10"/>
      <c r="U134" s="10"/>
      <c r="V134" s="10"/>
      <c r="W134" s="30"/>
      <c r="X134" s="32">
        <f>Table2[[#This Row],[A 
CAT 
€]]*Table2[[#This Row],[required
amount
CAT A]]</f>
        <v>0</v>
      </c>
      <c r="Y134" s="32">
        <f>Table2[[#This Row],[B 
CAT
€]]*Table2[[#This Row],[required 
amount
CAT B]]</f>
        <v>0</v>
      </c>
      <c r="Z134" s="32"/>
      <c r="AA134" s="32"/>
      <c r="AB134" s="32"/>
      <c r="AC134" s="30"/>
      <c r="AD134" s="33">
        <f>SUM(Table2[[#This Row],[Total value 
CAT A]:[Total value 
CAT E]])</f>
        <v>0</v>
      </c>
      <c r="AE134" s="34"/>
      <c r="AF134" s="34"/>
      <c r="AG134" s="34"/>
      <c r="AH134" s="34"/>
      <c r="AI134" s="34"/>
      <c r="AJ134" s="34"/>
      <c r="AK134" s="34"/>
      <c r="AL134" s="34"/>
    </row>
    <row r="135" spans="1:38" s="35" customFormat="1" ht="11.25" x14ac:dyDescent="0.2">
      <c r="A135" s="25" t="s">
        <v>4</v>
      </c>
      <c r="B135" s="2">
        <v>42593</v>
      </c>
      <c r="C135" s="27">
        <v>0.41666666666666669</v>
      </c>
      <c r="D135" s="27">
        <v>0.57638888888888895</v>
      </c>
      <c r="E135" s="3" t="s">
        <v>284</v>
      </c>
      <c r="F135" s="4" t="s">
        <v>43</v>
      </c>
      <c r="G135" s="3" t="s">
        <v>100</v>
      </c>
      <c r="H135" s="25" t="s">
        <v>300</v>
      </c>
      <c r="I135" s="90" t="s">
        <v>119</v>
      </c>
      <c r="J135" s="30"/>
      <c r="K135" s="93">
        <v>48</v>
      </c>
      <c r="L135" s="93">
        <v>33.6</v>
      </c>
      <c r="M135" s="93">
        <v>24</v>
      </c>
      <c r="N135" s="93"/>
      <c r="O135" s="93"/>
      <c r="P135" s="30"/>
      <c r="Q135" s="10"/>
      <c r="R135" s="10"/>
      <c r="S135" s="10"/>
      <c r="T135" s="10"/>
      <c r="U135" s="10"/>
      <c r="V135" s="10"/>
      <c r="W135" s="30"/>
      <c r="X135" s="32">
        <f>Table2[[#This Row],[A 
CAT 
€]]*Table2[[#This Row],[required
amount
CAT A]]</f>
        <v>0</v>
      </c>
      <c r="Y135" s="32">
        <f>Table2[[#This Row],[B 
CAT
€]]*Table2[[#This Row],[required 
amount
CAT B]]</f>
        <v>0</v>
      </c>
      <c r="Z135" s="32"/>
      <c r="AA135" s="32"/>
      <c r="AB135" s="32"/>
      <c r="AC135" s="30"/>
      <c r="AD135" s="33">
        <f>SUM(Table2[[#This Row],[Total value 
CAT A]:[Total value 
CAT E]])</f>
        <v>0</v>
      </c>
      <c r="AE135" s="34"/>
      <c r="AF135" s="34"/>
      <c r="AG135" s="34"/>
      <c r="AH135" s="34"/>
      <c r="AI135" s="34"/>
      <c r="AJ135" s="34"/>
      <c r="AK135" s="34"/>
      <c r="AL135" s="34"/>
    </row>
    <row r="136" spans="1:38" s="35" customFormat="1" ht="11.25" x14ac:dyDescent="0.2">
      <c r="A136" s="4" t="s">
        <v>4</v>
      </c>
      <c r="B136" s="37">
        <v>42593</v>
      </c>
      <c r="C136" s="7">
        <v>0.64583333333333337</v>
      </c>
      <c r="D136" s="7">
        <v>0.80555555555555547</v>
      </c>
      <c r="E136" s="3" t="s">
        <v>284</v>
      </c>
      <c r="F136" s="4" t="s">
        <v>43</v>
      </c>
      <c r="G136" s="3" t="s">
        <v>100</v>
      </c>
      <c r="H136" s="4" t="s">
        <v>301</v>
      </c>
      <c r="I136" s="91" t="s">
        <v>119</v>
      </c>
      <c r="J136" s="30"/>
      <c r="K136" s="93">
        <v>48</v>
      </c>
      <c r="L136" s="93">
        <v>33.6</v>
      </c>
      <c r="M136" s="93">
        <v>24</v>
      </c>
      <c r="N136" s="93"/>
      <c r="O136" s="93"/>
      <c r="P136" s="30"/>
      <c r="Q136" s="10"/>
      <c r="R136" s="10"/>
      <c r="S136" s="10"/>
      <c r="T136" s="10"/>
      <c r="U136" s="10"/>
      <c r="V136" s="10"/>
      <c r="W136" s="30"/>
      <c r="X136" s="32">
        <f>Table2[[#This Row],[A 
CAT 
€]]*Table2[[#This Row],[required
amount
CAT A]]</f>
        <v>0</v>
      </c>
      <c r="Y136" s="32">
        <f>Table2[[#This Row],[B 
CAT
€]]*Table2[[#This Row],[required 
amount
CAT B]]</f>
        <v>0</v>
      </c>
      <c r="Z136" s="32"/>
      <c r="AA136" s="32"/>
      <c r="AB136" s="32"/>
      <c r="AC136" s="30"/>
      <c r="AD136" s="33">
        <f>SUM(Table2[[#This Row],[Total value 
CAT A]:[Total value 
CAT E]])</f>
        <v>0</v>
      </c>
      <c r="AE136" s="34"/>
      <c r="AF136" s="34"/>
      <c r="AG136" s="34"/>
      <c r="AH136" s="34"/>
      <c r="AI136" s="34"/>
      <c r="AJ136" s="34"/>
      <c r="AK136" s="34"/>
      <c r="AL136" s="34"/>
    </row>
    <row r="137" spans="1:38" s="35" customFormat="1" ht="11.25" x14ac:dyDescent="0.2">
      <c r="A137" s="25" t="s">
        <v>4</v>
      </c>
      <c r="B137" s="37">
        <v>42593</v>
      </c>
      <c r="C137" s="27">
        <v>0.875</v>
      </c>
      <c r="D137" s="27">
        <v>3.4722222222222224E-2</v>
      </c>
      <c r="E137" s="3" t="s">
        <v>284</v>
      </c>
      <c r="F137" s="4" t="s">
        <v>43</v>
      </c>
      <c r="G137" s="3" t="s">
        <v>100</v>
      </c>
      <c r="H137" s="25" t="s">
        <v>302</v>
      </c>
      <c r="I137" s="90" t="s">
        <v>119</v>
      </c>
      <c r="J137" s="30"/>
      <c r="K137" s="93">
        <v>48</v>
      </c>
      <c r="L137" s="93">
        <v>33.6</v>
      </c>
      <c r="M137" s="93">
        <v>24</v>
      </c>
      <c r="N137" s="93"/>
      <c r="O137" s="93"/>
      <c r="P137" s="30"/>
      <c r="Q137" s="10"/>
      <c r="R137" s="10"/>
      <c r="S137" s="10"/>
      <c r="T137" s="10"/>
      <c r="U137" s="10"/>
      <c r="V137" s="10"/>
      <c r="W137" s="30"/>
      <c r="X137" s="32">
        <f>Table2[[#This Row],[A 
CAT 
€]]*Table2[[#This Row],[required
amount
CAT A]]</f>
        <v>0</v>
      </c>
      <c r="Y137" s="32">
        <f>Table2[[#This Row],[B 
CAT
€]]*Table2[[#This Row],[required 
amount
CAT B]]</f>
        <v>0</v>
      </c>
      <c r="Z137" s="32"/>
      <c r="AA137" s="32"/>
      <c r="AB137" s="32"/>
      <c r="AC137" s="30"/>
      <c r="AD137" s="33">
        <f>SUM(Table2[[#This Row],[Total value 
CAT A]:[Total value 
CAT E]])</f>
        <v>0</v>
      </c>
      <c r="AE137" s="34"/>
      <c r="AF137" s="34"/>
      <c r="AG137" s="34"/>
      <c r="AH137" s="34"/>
      <c r="AI137" s="34"/>
      <c r="AJ137" s="34"/>
      <c r="AK137" s="34"/>
      <c r="AL137" s="34"/>
    </row>
    <row r="138" spans="1:38" s="35" customFormat="1" ht="11.25" x14ac:dyDescent="0.2">
      <c r="A138" s="4" t="s">
        <v>4</v>
      </c>
      <c r="B138" s="2">
        <v>42594</v>
      </c>
      <c r="C138" s="7">
        <v>0.45833333333333331</v>
      </c>
      <c r="D138" s="7">
        <v>0.53472222222222221</v>
      </c>
      <c r="E138" s="3" t="s">
        <v>303</v>
      </c>
      <c r="F138" s="4" t="s">
        <v>43</v>
      </c>
      <c r="G138" s="3" t="s">
        <v>100</v>
      </c>
      <c r="H138" s="4" t="s">
        <v>304</v>
      </c>
      <c r="I138" s="91" t="s">
        <v>119</v>
      </c>
      <c r="J138" s="30"/>
      <c r="K138" s="93">
        <v>48</v>
      </c>
      <c r="L138" s="93">
        <v>33.6</v>
      </c>
      <c r="M138" s="93">
        <v>24</v>
      </c>
      <c r="N138" s="93"/>
      <c r="O138" s="93"/>
      <c r="P138" s="30"/>
      <c r="Q138" s="10"/>
      <c r="R138" s="10"/>
      <c r="S138" s="10"/>
      <c r="T138" s="10"/>
      <c r="U138" s="10"/>
      <c r="V138" s="10"/>
      <c r="W138" s="30"/>
      <c r="X138" s="32">
        <f>Table2[[#This Row],[A 
CAT 
€]]*Table2[[#This Row],[required
amount
CAT A]]</f>
        <v>0</v>
      </c>
      <c r="Y138" s="32">
        <f>Table2[[#This Row],[B 
CAT
€]]*Table2[[#This Row],[required 
amount
CAT B]]</f>
        <v>0</v>
      </c>
      <c r="Z138" s="32"/>
      <c r="AA138" s="32"/>
      <c r="AB138" s="32"/>
      <c r="AC138" s="30"/>
      <c r="AD138" s="33">
        <f>SUM(Table2[[#This Row],[Total value 
CAT A]:[Total value 
CAT E]])</f>
        <v>0</v>
      </c>
      <c r="AE138" s="34"/>
      <c r="AF138" s="34"/>
      <c r="AG138" s="34"/>
      <c r="AH138" s="34"/>
      <c r="AI138" s="34"/>
      <c r="AJ138" s="34"/>
      <c r="AK138" s="34"/>
      <c r="AL138" s="34"/>
    </row>
    <row r="139" spans="1:38" s="35" customFormat="1" ht="11.25" x14ac:dyDescent="0.2">
      <c r="A139" s="25" t="s">
        <v>4</v>
      </c>
      <c r="B139" s="2">
        <v>42594</v>
      </c>
      <c r="C139" s="27">
        <v>0.625</v>
      </c>
      <c r="D139" s="27">
        <v>0.70138888888888884</v>
      </c>
      <c r="E139" s="3" t="s">
        <v>303</v>
      </c>
      <c r="F139" s="4" t="s">
        <v>43</v>
      </c>
      <c r="G139" s="3" t="s">
        <v>100</v>
      </c>
      <c r="H139" s="25" t="s">
        <v>305</v>
      </c>
      <c r="I139" s="90" t="s">
        <v>119</v>
      </c>
      <c r="J139" s="30"/>
      <c r="K139" s="93">
        <v>48</v>
      </c>
      <c r="L139" s="93">
        <v>33.6</v>
      </c>
      <c r="M139" s="93">
        <v>24</v>
      </c>
      <c r="N139" s="93"/>
      <c r="O139" s="93"/>
      <c r="P139" s="30"/>
      <c r="Q139" s="10"/>
      <c r="R139" s="10"/>
      <c r="S139" s="10"/>
      <c r="T139" s="10"/>
      <c r="U139" s="10"/>
      <c r="V139" s="10"/>
      <c r="W139" s="30"/>
      <c r="X139" s="32">
        <f>Table2[[#This Row],[A 
CAT 
€]]*Table2[[#This Row],[required
amount
CAT A]]</f>
        <v>0</v>
      </c>
      <c r="Y139" s="32">
        <f>Table2[[#This Row],[B 
CAT
€]]*Table2[[#This Row],[required 
amount
CAT B]]</f>
        <v>0</v>
      </c>
      <c r="Z139" s="32"/>
      <c r="AA139" s="32"/>
      <c r="AB139" s="32"/>
      <c r="AC139" s="30"/>
      <c r="AD139" s="33">
        <f>SUM(Table2[[#This Row],[Total value 
CAT A]:[Total value 
CAT E]])</f>
        <v>0</v>
      </c>
      <c r="AE139" s="34"/>
      <c r="AF139" s="34"/>
      <c r="AG139" s="34"/>
      <c r="AH139" s="34"/>
      <c r="AI139" s="34"/>
      <c r="AJ139" s="34"/>
      <c r="AK139" s="34"/>
      <c r="AL139" s="34"/>
    </row>
    <row r="140" spans="1:38" s="35" customFormat="1" ht="11.25" x14ac:dyDescent="0.2">
      <c r="A140" s="4" t="s">
        <v>4</v>
      </c>
      <c r="B140" s="37">
        <v>42594</v>
      </c>
      <c r="C140" s="7">
        <v>0.79166666666666663</v>
      </c>
      <c r="D140" s="7">
        <v>0.86805555555555547</v>
      </c>
      <c r="E140" s="3" t="s">
        <v>303</v>
      </c>
      <c r="F140" s="4" t="s">
        <v>43</v>
      </c>
      <c r="G140" s="3" t="s">
        <v>100</v>
      </c>
      <c r="H140" s="4" t="s">
        <v>306</v>
      </c>
      <c r="I140" s="91" t="s">
        <v>119</v>
      </c>
      <c r="J140" s="30"/>
      <c r="K140" s="93">
        <v>48</v>
      </c>
      <c r="L140" s="93">
        <v>33.6</v>
      </c>
      <c r="M140" s="93">
        <v>24</v>
      </c>
      <c r="N140" s="93"/>
      <c r="O140" s="93"/>
      <c r="P140" s="30"/>
      <c r="Q140" s="10"/>
      <c r="R140" s="10"/>
      <c r="S140" s="10"/>
      <c r="T140" s="10"/>
      <c r="U140" s="10"/>
      <c r="V140" s="10"/>
      <c r="W140" s="30"/>
      <c r="X140" s="32">
        <f>Table2[[#This Row],[A 
CAT 
€]]*Table2[[#This Row],[required
amount
CAT A]]</f>
        <v>0</v>
      </c>
      <c r="Y140" s="32">
        <f>Table2[[#This Row],[B 
CAT
€]]*Table2[[#This Row],[required 
amount
CAT B]]</f>
        <v>0</v>
      </c>
      <c r="Z140" s="32"/>
      <c r="AA140" s="32"/>
      <c r="AB140" s="32"/>
      <c r="AC140" s="30"/>
      <c r="AD140" s="33">
        <f>SUM(Table2[[#This Row],[Total value 
CAT A]:[Total value 
CAT E]])</f>
        <v>0</v>
      </c>
      <c r="AE140" s="34"/>
      <c r="AF140" s="34"/>
      <c r="AG140" s="34"/>
      <c r="AH140" s="34"/>
      <c r="AI140" s="34"/>
      <c r="AJ140" s="34"/>
      <c r="AK140" s="34"/>
      <c r="AL140" s="34"/>
    </row>
    <row r="141" spans="1:38" s="35" customFormat="1" ht="11.25" x14ac:dyDescent="0.2">
      <c r="A141" s="25" t="s">
        <v>4</v>
      </c>
      <c r="B141" s="37">
        <v>42594</v>
      </c>
      <c r="C141" s="27">
        <v>0.95833333333333337</v>
      </c>
      <c r="D141" s="27">
        <v>3.4722222222222224E-2</v>
      </c>
      <c r="E141" s="3" t="s">
        <v>303</v>
      </c>
      <c r="F141" s="4" t="s">
        <v>43</v>
      </c>
      <c r="G141" s="3" t="s">
        <v>100</v>
      </c>
      <c r="H141" s="25" t="s">
        <v>307</v>
      </c>
      <c r="I141" s="90" t="s">
        <v>119</v>
      </c>
      <c r="J141" s="30"/>
      <c r="K141" s="93">
        <v>48</v>
      </c>
      <c r="L141" s="93">
        <v>33.6</v>
      </c>
      <c r="M141" s="93">
        <v>24</v>
      </c>
      <c r="N141" s="93"/>
      <c r="O141" s="93"/>
      <c r="P141" s="30"/>
      <c r="Q141" s="10"/>
      <c r="R141" s="10"/>
      <c r="S141" s="10"/>
      <c r="T141" s="10"/>
      <c r="U141" s="10"/>
      <c r="V141" s="10"/>
      <c r="W141" s="30"/>
      <c r="X141" s="32">
        <f>Table2[[#This Row],[A 
CAT 
€]]*Table2[[#This Row],[required
amount
CAT A]]</f>
        <v>0</v>
      </c>
      <c r="Y141" s="32">
        <f>Table2[[#This Row],[B 
CAT
€]]*Table2[[#This Row],[required 
amount
CAT B]]</f>
        <v>0</v>
      </c>
      <c r="Z141" s="32"/>
      <c r="AA141" s="32"/>
      <c r="AB141" s="32"/>
      <c r="AC141" s="30"/>
      <c r="AD141" s="33">
        <f>SUM(Table2[[#This Row],[Total value 
CAT A]:[Total value 
CAT E]])</f>
        <v>0</v>
      </c>
      <c r="AE141" s="34"/>
      <c r="AF141" s="34"/>
      <c r="AG141" s="34"/>
      <c r="AH141" s="34"/>
      <c r="AI141" s="34"/>
      <c r="AJ141" s="34"/>
      <c r="AK141" s="34"/>
      <c r="AL141" s="34"/>
    </row>
    <row r="142" spans="1:38" s="35" customFormat="1" ht="11.25" x14ac:dyDescent="0.2">
      <c r="A142" s="4" t="s">
        <v>4</v>
      </c>
      <c r="B142" s="2">
        <v>42595</v>
      </c>
      <c r="C142" s="7">
        <v>0.45833333333333331</v>
      </c>
      <c r="D142" s="7">
        <v>0.53472222222222221</v>
      </c>
      <c r="E142" s="3" t="s">
        <v>303</v>
      </c>
      <c r="F142" s="4" t="s">
        <v>43</v>
      </c>
      <c r="G142" s="3" t="s">
        <v>100</v>
      </c>
      <c r="H142" s="4" t="s">
        <v>308</v>
      </c>
      <c r="I142" s="91" t="s">
        <v>119</v>
      </c>
      <c r="J142" s="30"/>
      <c r="K142" s="93">
        <v>48</v>
      </c>
      <c r="L142" s="93">
        <v>33.6</v>
      </c>
      <c r="M142" s="93">
        <v>24</v>
      </c>
      <c r="N142" s="93"/>
      <c r="O142" s="93"/>
      <c r="P142" s="30"/>
      <c r="Q142" s="10"/>
      <c r="R142" s="10"/>
      <c r="S142" s="10"/>
      <c r="T142" s="10"/>
      <c r="U142" s="10"/>
      <c r="V142" s="10"/>
      <c r="W142" s="30"/>
      <c r="X142" s="32">
        <f>Table2[[#This Row],[A 
CAT 
€]]*Table2[[#This Row],[required
amount
CAT A]]</f>
        <v>0</v>
      </c>
      <c r="Y142" s="32">
        <f>Table2[[#This Row],[B 
CAT
€]]*Table2[[#This Row],[required 
amount
CAT B]]</f>
        <v>0</v>
      </c>
      <c r="Z142" s="32"/>
      <c r="AA142" s="32"/>
      <c r="AB142" s="32"/>
      <c r="AC142" s="30"/>
      <c r="AD142" s="33">
        <f>SUM(Table2[[#This Row],[Total value 
CAT A]:[Total value 
CAT E]])</f>
        <v>0</v>
      </c>
      <c r="AE142" s="34"/>
      <c r="AF142" s="34"/>
      <c r="AG142" s="34"/>
      <c r="AH142" s="34"/>
      <c r="AI142" s="34"/>
      <c r="AJ142" s="34"/>
      <c r="AK142" s="34"/>
      <c r="AL142" s="34"/>
    </row>
    <row r="143" spans="1:38" s="35" customFormat="1" ht="11.25" x14ac:dyDescent="0.2">
      <c r="A143" s="25" t="s">
        <v>4</v>
      </c>
      <c r="B143" s="2">
        <v>42595</v>
      </c>
      <c r="C143" s="27">
        <v>0.625</v>
      </c>
      <c r="D143" s="27">
        <v>0.70138888888888884</v>
      </c>
      <c r="E143" s="3" t="s">
        <v>303</v>
      </c>
      <c r="F143" s="4" t="s">
        <v>43</v>
      </c>
      <c r="G143" s="3" t="s">
        <v>100</v>
      </c>
      <c r="H143" s="25" t="s">
        <v>309</v>
      </c>
      <c r="I143" s="90" t="s">
        <v>119</v>
      </c>
      <c r="J143" s="30"/>
      <c r="K143" s="93">
        <v>48</v>
      </c>
      <c r="L143" s="93">
        <v>33.6</v>
      </c>
      <c r="M143" s="93">
        <v>24</v>
      </c>
      <c r="N143" s="93"/>
      <c r="O143" s="93"/>
      <c r="P143" s="30"/>
      <c r="Q143" s="10"/>
      <c r="R143" s="10"/>
      <c r="S143" s="10"/>
      <c r="T143" s="10"/>
      <c r="U143" s="10"/>
      <c r="V143" s="10"/>
      <c r="W143" s="30"/>
      <c r="X143" s="32">
        <f>Table2[[#This Row],[A 
CAT 
€]]*Table2[[#This Row],[required
amount
CAT A]]</f>
        <v>0</v>
      </c>
      <c r="Y143" s="32">
        <f>Table2[[#This Row],[B 
CAT
€]]*Table2[[#This Row],[required 
amount
CAT B]]</f>
        <v>0</v>
      </c>
      <c r="Z143" s="32"/>
      <c r="AA143" s="32"/>
      <c r="AB143" s="32"/>
      <c r="AC143" s="30"/>
      <c r="AD143" s="33">
        <f>SUM(Table2[[#This Row],[Total value 
CAT A]:[Total value 
CAT E]])</f>
        <v>0</v>
      </c>
      <c r="AE143" s="34"/>
      <c r="AF143" s="34"/>
      <c r="AG143" s="34"/>
      <c r="AH143" s="34"/>
      <c r="AI143" s="34"/>
      <c r="AJ143" s="34"/>
      <c r="AK143" s="34"/>
      <c r="AL143" s="34"/>
    </row>
    <row r="144" spans="1:38" s="35" customFormat="1" ht="11.25" x14ac:dyDescent="0.2">
      <c r="A144" s="4" t="s">
        <v>4</v>
      </c>
      <c r="B144" s="37">
        <v>42595</v>
      </c>
      <c r="C144" s="7">
        <v>0.79166666666666663</v>
      </c>
      <c r="D144" s="7">
        <v>0.86805555555555547</v>
      </c>
      <c r="E144" s="3" t="s">
        <v>303</v>
      </c>
      <c r="F144" s="4" t="s">
        <v>43</v>
      </c>
      <c r="G144" s="3" t="s">
        <v>100</v>
      </c>
      <c r="H144" s="4" t="s">
        <v>310</v>
      </c>
      <c r="I144" s="91" t="s">
        <v>119</v>
      </c>
      <c r="J144" s="30"/>
      <c r="K144" s="93">
        <v>48</v>
      </c>
      <c r="L144" s="93">
        <v>33.6</v>
      </c>
      <c r="M144" s="93">
        <v>24</v>
      </c>
      <c r="N144" s="93"/>
      <c r="O144" s="93"/>
      <c r="P144" s="30"/>
      <c r="Q144" s="10"/>
      <c r="R144" s="10"/>
      <c r="S144" s="10"/>
      <c r="T144" s="10"/>
      <c r="U144" s="10"/>
      <c r="V144" s="10"/>
      <c r="W144" s="30"/>
      <c r="X144" s="32">
        <f>Table2[[#This Row],[A 
CAT 
€]]*Table2[[#This Row],[required
amount
CAT A]]</f>
        <v>0</v>
      </c>
      <c r="Y144" s="32">
        <f>Table2[[#This Row],[B 
CAT
€]]*Table2[[#This Row],[required 
amount
CAT B]]</f>
        <v>0</v>
      </c>
      <c r="Z144" s="32"/>
      <c r="AA144" s="32"/>
      <c r="AB144" s="32"/>
      <c r="AC144" s="30"/>
      <c r="AD144" s="33">
        <f>SUM(Table2[[#This Row],[Total value 
CAT A]:[Total value 
CAT E]])</f>
        <v>0</v>
      </c>
      <c r="AE144" s="34"/>
      <c r="AF144" s="34"/>
      <c r="AG144" s="34"/>
      <c r="AH144" s="34"/>
      <c r="AI144" s="34"/>
      <c r="AJ144" s="34"/>
      <c r="AK144" s="34"/>
      <c r="AL144" s="34"/>
    </row>
    <row r="145" spans="1:38" s="35" customFormat="1" ht="11.25" x14ac:dyDescent="0.2">
      <c r="A145" s="25" t="s">
        <v>4</v>
      </c>
      <c r="B145" s="37">
        <v>42595</v>
      </c>
      <c r="C145" s="27">
        <v>0.95833333333333337</v>
      </c>
      <c r="D145" s="27">
        <v>3.4722222222222224E-2</v>
      </c>
      <c r="E145" s="3" t="s">
        <v>303</v>
      </c>
      <c r="F145" s="4" t="s">
        <v>43</v>
      </c>
      <c r="G145" s="3" t="s">
        <v>100</v>
      </c>
      <c r="H145" s="25" t="s">
        <v>311</v>
      </c>
      <c r="I145" s="90" t="s">
        <v>119</v>
      </c>
      <c r="J145" s="30"/>
      <c r="K145" s="93">
        <v>48</v>
      </c>
      <c r="L145" s="93">
        <v>33.6</v>
      </c>
      <c r="M145" s="93">
        <v>24</v>
      </c>
      <c r="N145" s="93"/>
      <c r="O145" s="93"/>
      <c r="P145" s="30"/>
      <c r="Q145" s="10"/>
      <c r="R145" s="10"/>
      <c r="S145" s="10"/>
      <c r="T145" s="10"/>
      <c r="U145" s="10"/>
      <c r="V145" s="10"/>
      <c r="W145" s="30"/>
      <c r="X145" s="32">
        <f>Table2[[#This Row],[A 
CAT 
€]]*Table2[[#This Row],[required
amount
CAT A]]</f>
        <v>0</v>
      </c>
      <c r="Y145" s="32">
        <f>Table2[[#This Row],[B 
CAT
€]]*Table2[[#This Row],[required 
amount
CAT B]]</f>
        <v>0</v>
      </c>
      <c r="Z145" s="32"/>
      <c r="AA145" s="32"/>
      <c r="AB145" s="32"/>
      <c r="AC145" s="30"/>
      <c r="AD145" s="33">
        <f>SUM(Table2[[#This Row],[Total value 
CAT A]:[Total value 
CAT E]])</f>
        <v>0</v>
      </c>
      <c r="AE145" s="34"/>
      <c r="AF145" s="34"/>
      <c r="AG145" s="34"/>
      <c r="AH145" s="34"/>
      <c r="AI145" s="34"/>
      <c r="AJ145" s="34"/>
      <c r="AK145" s="34"/>
      <c r="AL145" s="34"/>
    </row>
    <row r="146" spans="1:38" s="35" customFormat="1" ht="11.25" x14ac:dyDescent="0.2">
      <c r="A146" s="4" t="s">
        <v>4</v>
      </c>
      <c r="B146" s="2">
        <v>42596</v>
      </c>
      <c r="C146" s="7">
        <v>0.66666666666666663</v>
      </c>
      <c r="D146" s="7">
        <v>0.74305555555555547</v>
      </c>
      <c r="E146" s="3" t="s">
        <v>50</v>
      </c>
      <c r="F146" s="4" t="s">
        <v>43</v>
      </c>
      <c r="G146" s="3" t="s">
        <v>100</v>
      </c>
      <c r="H146" s="4" t="s">
        <v>312</v>
      </c>
      <c r="I146" s="91" t="s">
        <v>119</v>
      </c>
      <c r="J146" s="30"/>
      <c r="K146" s="93">
        <v>201.6</v>
      </c>
      <c r="L146" s="93">
        <v>134.4</v>
      </c>
      <c r="M146" s="93">
        <v>86.4</v>
      </c>
      <c r="N146" s="93"/>
      <c r="O146" s="93"/>
      <c r="P146" s="30"/>
      <c r="Q146" s="10"/>
      <c r="R146" s="10"/>
      <c r="S146" s="10"/>
      <c r="T146" s="10"/>
      <c r="U146" s="10"/>
      <c r="V146" s="10"/>
      <c r="W146" s="30"/>
      <c r="X146" s="32">
        <f>Table2[[#This Row],[A 
CAT 
€]]*Table2[[#This Row],[required
amount
CAT A]]</f>
        <v>0</v>
      </c>
      <c r="Y146" s="32">
        <f>Table2[[#This Row],[B 
CAT
€]]*Table2[[#This Row],[required 
amount
CAT B]]</f>
        <v>0</v>
      </c>
      <c r="Z146" s="32"/>
      <c r="AA146" s="32"/>
      <c r="AB146" s="32"/>
      <c r="AC146" s="30"/>
      <c r="AD146" s="33">
        <f>SUM(Table2[[#This Row],[Total value 
CAT A]:[Total value 
CAT E]])</f>
        <v>0</v>
      </c>
      <c r="AE146" s="34"/>
      <c r="AF146" s="34"/>
      <c r="AG146" s="34"/>
      <c r="AH146" s="34"/>
      <c r="AI146" s="34"/>
      <c r="AJ146" s="34"/>
      <c r="AK146" s="34"/>
      <c r="AL146" s="34"/>
    </row>
    <row r="147" spans="1:38" s="35" customFormat="1" ht="11.25" x14ac:dyDescent="0.2">
      <c r="A147" s="25" t="s">
        <v>4</v>
      </c>
      <c r="B147" s="2">
        <v>42596</v>
      </c>
      <c r="C147" s="27">
        <v>0.95833333333333337</v>
      </c>
      <c r="D147" s="27">
        <v>3.4722222222222224E-2</v>
      </c>
      <c r="E147" s="3" t="s">
        <v>50</v>
      </c>
      <c r="F147" s="4" t="s">
        <v>43</v>
      </c>
      <c r="G147" s="3" t="s">
        <v>100</v>
      </c>
      <c r="H147" s="25" t="s">
        <v>313</v>
      </c>
      <c r="I147" s="90" t="s">
        <v>119</v>
      </c>
      <c r="J147" s="30"/>
      <c r="K147" s="93">
        <v>201.6</v>
      </c>
      <c r="L147" s="93">
        <v>134.4</v>
      </c>
      <c r="M147" s="93">
        <v>86.4</v>
      </c>
      <c r="N147" s="93"/>
      <c r="O147" s="93"/>
      <c r="P147" s="30"/>
      <c r="Q147" s="10"/>
      <c r="R147" s="10"/>
      <c r="S147" s="10"/>
      <c r="T147" s="10"/>
      <c r="U147" s="10"/>
      <c r="V147" s="10"/>
      <c r="W147" s="30"/>
      <c r="X147" s="32">
        <f>Table2[[#This Row],[A 
CAT 
€]]*Table2[[#This Row],[required
amount
CAT A]]</f>
        <v>0</v>
      </c>
      <c r="Y147" s="32">
        <f>Table2[[#This Row],[B 
CAT
€]]*Table2[[#This Row],[required 
amount
CAT B]]</f>
        <v>0</v>
      </c>
      <c r="Z147" s="32"/>
      <c r="AA147" s="32"/>
      <c r="AB147" s="32"/>
      <c r="AC147" s="30"/>
      <c r="AD147" s="33">
        <f>SUM(Table2[[#This Row],[Total value 
CAT A]:[Total value 
CAT E]])</f>
        <v>0</v>
      </c>
      <c r="AE147" s="34"/>
      <c r="AF147" s="34"/>
      <c r="AG147" s="34"/>
      <c r="AH147" s="34"/>
      <c r="AI147" s="34"/>
      <c r="AJ147" s="34"/>
      <c r="AK147" s="34"/>
      <c r="AL147" s="34"/>
    </row>
    <row r="148" spans="1:38" s="35" customFormat="1" ht="11.25" x14ac:dyDescent="0.2">
      <c r="A148" s="4" t="s">
        <v>4</v>
      </c>
      <c r="B148" s="2">
        <v>42597</v>
      </c>
      <c r="C148" s="7">
        <v>0.66666666666666663</v>
      </c>
      <c r="D148" s="7">
        <v>0.74305555555555547</v>
      </c>
      <c r="E148" s="3" t="s">
        <v>49</v>
      </c>
      <c r="F148" s="4" t="s">
        <v>43</v>
      </c>
      <c r="G148" s="3" t="s">
        <v>100</v>
      </c>
      <c r="H148" s="4" t="s">
        <v>314</v>
      </c>
      <c r="I148" s="91" t="s">
        <v>119</v>
      </c>
      <c r="J148" s="30"/>
      <c r="K148" s="93">
        <v>201.6</v>
      </c>
      <c r="L148" s="93">
        <v>134.4</v>
      </c>
      <c r="M148" s="93">
        <v>86.4</v>
      </c>
      <c r="N148" s="93"/>
      <c r="O148" s="93"/>
      <c r="P148" s="30"/>
      <c r="Q148" s="10"/>
      <c r="R148" s="10"/>
      <c r="S148" s="10"/>
      <c r="T148" s="10"/>
      <c r="U148" s="10"/>
      <c r="V148" s="10"/>
      <c r="W148" s="30"/>
      <c r="X148" s="32">
        <f>Table2[[#This Row],[A 
CAT 
€]]*Table2[[#This Row],[required
amount
CAT A]]</f>
        <v>0</v>
      </c>
      <c r="Y148" s="32">
        <f>Table2[[#This Row],[B 
CAT
€]]*Table2[[#This Row],[required 
amount
CAT B]]</f>
        <v>0</v>
      </c>
      <c r="Z148" s="32"/>
      <c r="AA148" s="32"/>
      <c r="AB148" s="32"/>
      <c r="AC148" s="30"/>
      <c r="AD148" s="33">
        <f>SUM(Table2[[#This Row],[Total value 
CAT A]:[Total value 
CAT E]])</f>
        <v>0</v>
      </c>
      <c r="AE148" s="34"/>
      <c r="AF148" s="34"/>
      <c r="AG148" s="34"/>
      <c r="AH148" s="34"/>
      <c r="AI148" s="34"/>
      <c r="AJ148" s="34"/>
      <c r="AK148" s="34"/>
      <c r="AL148" s="34"/>
    </row>
    <row r="149" spans="1:38" s="35" customFormat="1" ht="11.25" x14ac:dyDescent="0.2">
      <c r="A149" s="25" t="s">
        <v>4</v>
      </c>
      <c r="B149" s="37">
        <v>42597</v>
      </c>
      <c r="C149" s="27">
        <v>0.95833333333333337</v>
      </c>
      <c r="D149" s="27">
        <v>3.4722222222222224E-2</v>
      </c>
      <c r="E149" s="3" t="s">
        <v>49</v>
      </c>
      <c r="F149" s="4" t="s">
        <v>43</v>
      </c>
      <c r="G149" s="3" t="s">
        <v>100</v>
      </c>
      <c r="H149" s="25" t="s">
        <v>315</v>
      </c>
      <c r="I149" s="90" t="s">
        <v>119</v>
      </c>
      <c r="J149" s="30"/>
      <c r="K149" s="93">
        <v>201.6</v>
      </c>
      <c r="L149" s="93">
        <v>134.4</v>
      </c>
      <c r="M149" s="93">
        <v>86.4</v>
      </c>
      <c r="N149" s="93"/>
      <c r="O149" s="93"/>
      <c r="P149" s="30"/>
      <c r="Q149" s="10"/>
      <c r="R149" s="10"/>
      <c r="S149" s="10"/>
      <c r="T149" s="10"/>
      <c r="U149" s="10"/>
      <c r="V149" s="10"/>
      <c r="W149" s="30"/>
      <c r="X149" s="32">
        <f>Table2[[#This Row],[A 
CAT 
€]]*Table2[[#This Row],[required
amount
CAT A]]</f>
        <v>0</v>
      </c>
      <c r="Y149" s="32">
        <f>Table2[[#This Row],[B 
CAT
€]]*Table2[[#This Row],[required 
amount
CAT B]]</f>
        <v>0</v>
      </c>
      <c r="Z149" s="32"/>
      <c r="AA149" s="32"/>
      <c r="AB149" s="32"/>
      <c r="AC149" s="30"/>
      <c r="AD149" s="33">
        <f>SUM(Table2[[#This Row],[Total value 
CAT A]:[Total value 
CAT E]])</f>
        <v>0</v>
      </c>
      <c r="AE149" s="34"/>
      <c r="AF149" s="34"/>
      <c r="AG149" s="34"/>
      <c r="AH149" s="34"/>
      <c r="AI149" s="34"/>
      <c r="AJ149" s="34"/>
      <c r="AK149" s="34"/>
      <c r="AL149" s="34"/>
    </row>
    <row r="150" spans="1:38" s="35" customFormat="1" ht="11.25" x14ac:dyDescent="0.2">
      <c r="A150" s="4" t="s">
        <v>4</v>
      </c>
      <c r="B150" s="2">
        <v>42598</v>
      </c>
      <c r="C150" s="7">
        <v>0.66666666666666663</v>
      </c>
      <c r="D150" s="7">
        <v>0.74305555555555547</v>
      </c>
      <c r="E150" s="29" t="s">
        <v>316</v>
      </c>
      <c r="F150" s="4" t="s">
        <v>43</v>
      </c>
      <c r="G150" s="3" t="s">
        <v>100</v>
      </c>
      <c r="H150" s="4" t="s">
        <v>317</v>
      </c>
      <c r="I150" s="91" t="s">
        <v>119</v>
      </c>
      <c r="J150" s="30"/>
      <c r="K150" s="93">
        <v>288</v>
      </c>
      <c r="L150" s="93">
        <v>192</v>
      </c>
      <c r="M150" s="93">
        <v>115.2</v>
      </c>
      <c r="N150" s="93"/>
      <c r="O150" s="93"/>
      <c r="P150" s="30"/>
      <c r="Q150" s="10"/>
      <c r="R150" s="10"/>
      <c r="S150" s="10"/>
      <c r="T150" s="10"/>
      <c r="U150" s="10"/>
      <c r="V150" s="10"/>
      <c r="W150" s="30"/>
      <c r="X150" s="32">
        <f>Table2[[#This Row],[A 
CAT 
€]]*Table2[[#This Row],[required
amount
CAT A]]</f>
        <v>0</v>
      </c>
      <c r="Y150" s="32">
        <f>Table2[[#This Row],[B 
CAT
€]]*Table2[[#This Row],[required 
amount
CAT B]]</f>
        <v>0</v>
      </c>
      <c r="Z150" s="32"/>
      <c r="AA150" s="32"/>
      <c r="AB150" s="32"/>
      <c r="AC150" s="30"/>
      <c r="AD150" s="33">
        <f>SUM(Table2[[#This Row],[Total value 
CAT A]:[Total value 
CAT E]])</f>
        <v>0</v>
      </c>
      <c r="AE150" s="34"/>
      <c r="AF150" s="34"/>
      <c r="AG150" s="34"/>
      <c r="AH150" s="34"/>
      <c r="AI150" s="34"/>
      <c r="AJ150" s="34"/>
      <c r="AK150" s="34"/>
      <c r="AL150" s="34"/>
    </row>
    <row r="151" spans="1:38" s="35" customFormat="1" ht="11.25" x14ac:dyDescent="0.2">
      <c r="A151" s="25" t="s">
        <v>4</v>
      </c>
      <c r="B151" s="37">
        <v>42598</v>
      </c>
      <c r="C151" s="27">
        <v>0.95833333333333337</v>
      </c>
      <c r="D151" s="27">
        <v>3.4722222222222224E-2</v>
      </c>
      <c r="E151" s="3" t="s">
        <v>316</v>
      </c>
      <c r="F151" s="4" t="s">
        <v>43</v>
      </c>
      <c r="G151" s="3" t="s">
        <v>100</v>
      </c>
      <c r="H151" s="4" t="s">
        <v>318</v>
      </c>
      <c r="I151" s="91" t="s">
        <v>119</v>
      </c>
      <c r="J151" s="30"/>
      <c r="K151" s="93">
        <v>288</v>
      </c>
      <c r="L151" s="93">
        <v>192</v>
      </c>
      <c r="M151" s="93">
        <v>115.2</v>
      </c>
      <c r="N151" s="93"/>
      <c r="O151" s="93"/>
      <c r="P151" s="30"/>
      <c r="Q151" s="10"/>
      <c r="R151" s="10"/>
      <c r="S151" s="10"/>
      <c r="T151" s="10"/>
      <c r="U151" s="10"/>
      <c r="V151" s="10"/>
      <c r="W151" s="30"/>
      <c r="X151" s="32">
        <f>Table2[[#This Row],[A 
CAT 
€]]*Table2[[#This Row],[required
amount
CAT A]]</f>
        <v>0</v>
      </c>
      <c r="Y151" s="32">
        <f>Table2[[#This Row],[B 
CAT
€]]*Table2[[#This Row],[required 
amount
CAT B]]</f>
        <v>0</v>
      </c>
      <c r="Z151" s="32"/>
      <c r="AA151" s="32"/>
      <c r="AB151" s="32"/>
      <c r="AC151" s="30"/>
      <c r="AD151" s="33">
        <f>SUM(Table2[[#This Row],[Total value 
CAT A]:[Total value 
CAT E]])</f>
        <v>0</v>
      </c>
      <c r="AE151" s="34"/>
      <c r="AF151" s="34"/>
      <c r="AG151" s="34"/>
      <c r="AH151" s="34"/>
      <c r="AI151" s="34"/>
      <c r="AJ151" s="34"/>
      <c r="AK151" s="34"/>
      <c r="AL151" s="34"/>
    </row>
    <row r="152" spans="1:38" s="35" customFormat="1" ht="33.75" x14ac:dyDescent="0.2">
      <c r="A152" s="4" t="s">
        <v>4</v>
      </c>
      <c r="B152" s="2">
        <v>42599</v>
      </c>
      <c r="C152" s="27">
        <v>0.91666666666666663</v>
      </c>
      <c r="D152" s="27">
        <v>6.25E-2</v>
      </c>
      <c r="E152" s="29" t="s">
        <v>319</v>
      </c>
      <c r="F152" s="4" t="s">
        <v>43</v>
      </c>
      <c r="G152" s="3" t="s">
        <v>100</v>
      </c>
      <c r="H152" s="25" t="s">
        <v>320</v>
      </c>
      <c r="I152" s="91" t="s">
        <v>119</v>
      </c>
      <c r="J152" s="30"/>
      <c r="K152" s="93">
        <v>528</v>
      </c>
      <c r="L152" s="93">
        <v>328</v>
      </c>
      <c r="M152" s="93">
        <v>168</v>
      </c>
      <c r="N152" s="93"/>
      <c r="O152" s="93"/>
      <c r="P152" s="30"/>
      <c r="Q152" s="10"/>
      <c r="R152" s="10"/>
      <c r="S152" s="10"/>
      <c r="T152" s="10"/>
      <c r="U152" s="10"/>
      <c r="V152" s="10"/>
      <c r="W152" s="30"/>
      <c r="X152" s="32">
        <f>Table2[[#This Row],[A 
CAT 
€]]*Table2[[#This Row],[required
amount
CAT A]]</f>
        <v>0</v>
      </c>
      <c r="Y152" s="32">
        <f>Table2[[#This Row],[B 
CAT
€]]*Table2[[#This Row],[required 
amount
CAT B]]</f>
        <v>0</v>
      </c>
      <c r="Z152" s="32"/>
      <c r="AA152" s="32"/>
      <c r="AB152" s="32"/>
      <c r="AC152" s="30"/>
      <c r="AD152" s="33">
        <f>SUM(Table2[[#This Row],[Total value 
CAT A]:[Total value 
CAT E]])</f>
        <v>0</v>
      </c>
      <c r="AE152" s="34"/>
      <c r="AF152" s="34"/>
      <c r="AG152" s="34"/>
      <c r="AH152" s="34"/>
      <c r="AI152" s="34"/>
      <c r="AJ152" s="34"/>
      <c r="AK152" s="34"/>
      <c r="AL152" s="34"/>
    </row>
    <row r="153" spans="1:38" s="35" customFormat="1" ht="33.75" x14ac:dyDescent="0.2">
      <c r="A153" s="25" t="s">
        <v>4</v>
      </c>
      <c r="B153" s="37">
        <v>42600</v>
      </c>
      <c r="C153" s="8">
        <v>0.91666666666666663</v>
      </c>
      <c r="D153" s="8">
        <v>6.25E-2</v>
      </c>
      <c r="E153" s="3" t="s">
        <v>321</v>
      </c>
      <c r="F153" s="4" t="s">
        <v>43</v>
      </c>
      <c r="G153" s="3" t="s">
        <v>100</v>
      </c>
      <c r="H153" s="4" t="s">
        <v>322</v>
      </c>
      <c r="I153" s="91" t="s">
        <v>119</v>
      </c>
      <c r="J153" s="30"/>
      <c r="K153" s="93">
        <v>528</v>
      </c>
      <c r="L153" s="93">
        <v>328</v>
      </c>
      <c r="M153" s="93">
        <v>168</v>
      </c>
      <c r="N153" s="93"/>
      <c r="O153" s="93"/>
      <c r="P153" s="30"/>
      <c r="Q153" s="10"/>
      <c r="R153" s="10"/>
      <c r="S153" s="10"/>
      <c r="T153" s="10"/>
      <c r="U153" s="10"/>
      <c r="V153" s="10"/>
      <c r="W153" s="30"/>
      <c r="X153" s="32">
        <f>Table2[[#This Row],[A 
CAT 
€]]*Table2[[#This Row],[required
amount
CAT A]]</f>
        <v>0</v>
      </c>
      <c r="Y153" s="32">
        <f>Table2[[#This Row],[B 
CAT
€]]*Table2[[#This Row],[required 
amount
CAT B]]</f>
        <v>0</v>
      </c>
      <c r="Z153" s="32"/>
      <c r="AA153" s="32"/>
      <c r="AB153" s="32"/>
      <c r="AC153" s="30"/>
      <c r="AD153" s="33">
        <f>SUM(Table2[[#This Row],[Total value 
CAT A]:[Total value 
CAT E]])</f>
        <v>0</v>
      </c>
      <c r="AE153" s="34"/>
      <c r="AF153" s="34"/>
      <c r="AG153" s="34"/>
      <c r="AH153" s="34"/>
      <c r="AI153" s="34"/>
      <c r="AJ153" s="34"/>
      <c r="AK153" s="34"/>
      <c r="AL153" s="34"/>
    </row>
    <row r="154" spans="1:38" s="35" customFormat="1" ht="45" x14ac:dyDescent="0.2">
      <c r="A154" s="4" t="s">
        <v>5</v>
      </c>
      <c r="B154" s="37">
        <v>42588</v>
      </c>
      <c r="C154" s="8">
        <v>0.45833333333333331</v>
      </c>
      <c r="D154" s="8">
        <v>0.57291666666666663</v>
      </c>
      <c r="E154" s="3" t="s">
        <v>323</v>
      </c>
      <c r="F154" s="4" t="s">
        <v>45</v>
      </c>
      <c r="G154" s="3" t="s">
        <v>51</v>
      </c>
      <c r="H154" s="4" t="s">
        <v>324</v>
      </c>
      <c r="I154" s="91" t="s">
        <v>116</v>
      </c>
      <c r="J154" s="30"/>
      <c r="K154" s="93">
        <v>48</v>
      </c>
      <c r="L154" s="93">
        <v>28.8</v>
      </c>
      <c r="M154" s="93"/>
      <c r="N154" s="93"/>
      <c r="O154" s="93"/>
      <c r="P154" s="30"/>
      <c r="Q154" s="10"/>
      <c r="R154" s="10"/>
      <c r="S154" s="10"/>
      <c r="T154" s="10"/>
      <c r="U154" s="10"/>
      <c r="V154" s="10"/>
      <c r="W154" s="30"/>
      <c r="X154" s="32">
        <f>Table2[[#This Row],[A 
CAT 
€]]*Table2[[#This Row],[required
amount
CAT A]]</f>
        <v>0</v>
      </c>
      <c r="Y154" s="32">
        <f>Table2[[#This Row],[B 
CAT
€]]*Table2[[#This Row],[required 
amount
CAT B]]</f>
        <v>0</v>
      </c>
      <c r="Z154" s="32"/>
      <c r="AA154" s="32"/>
      <c r="AB154" s="32"/>
      <c r="AC154" s="30"/>
      <c r="AD154" s="33">
        <f>SUM(Table2[[#This Row],[Total value 
CAT A]:[Total value 
CAT E]])</f>
        <v>0</v>
      </c>
      <c r="AE154" s="34"/>
      <c r="AF154" s="34"/>
      <c r="AG154" s="34"/>
      <c r="AH154" s="34"/>
      <c r="AI154" s="34"/>
      <c r="AJ154" s="34"/>
      <c r="AK154" s="34"/>
      <c r="AL154" s="34"/>
    </row>
    <row r="155" spans="1:38" s="35" customFormat="1" ht="45" x14ac:dyDescent="0.2">
      <c r="A155" s="25" t="s">
        <v>5</v>
      </c>
      <c r="B155" s="37">
        <v>42588</v>
      </c>
      <c r="C155" s="8">
        <v>0.70833333333333337</v>
      </c>
      <c r="D155" s="8">
        <v>0.82291666666666663</v>
      </c>
      <c r="E155" s="29" t="s">
        <v>323</v>
      </c>
      <c r="F155" s="4" t="s">
        <v>45</v>
      </c>
      <c r="G155" s="3" t="s">
        <v>51</v>
      </c>
      <c r="H155" s="25" t="s">
        <v>325</v>
      </c>
      <c r="I155" s="91" t="s">
        <v>116</v>
      </c>
      <c r="J155" s="30"/>
      <c r="K155" s="93">
        <v>48</v>
      </c>
      <c r="L155" s="93">
        <v>28.8</v>
      </c>
      <c r="M155" s="93"/>
      <c r="N155" s="93"/>
      <c r="O155" s="93"/>
      <c r="P155" s="30"/>
      <c r="Q155" s="10"/>
      <c r="R155" s="10"/>
      <c r="S155" s="10"/>
      <c r="T155" s="10"/>
      <c r="U155" s="10"/>
      <c r="V155" s="10"/>
      <c r="W155" s="30"/>
      <c r="X155" s="32">
        <f>Table2[[#This Row],[A 
CAT 
€]]*Table2[[#This Row],[required
amount
CAT A]]</f>
        <v>0</v>
      </c>
      <c r="Y155" s="32">
        <f>Table2[[#This Row],[B 
CAT
€]]*Table2[[#This Row],[required 
amount
CAT B]]</f>
        <v>0</v>
      </c>
      <c r="Z155" s="32"/>
      <c r="AA155" s="32"/>
      <c r="AB155" s="32"/>
      <c r="AC155" s="30"/>
      <c r="AD155" s="33">
        <f>SUM(Table2[[#This Row],[Total value 
CAT A]:[Total value 
CAT E]])</f>
        <v>0</v>
      </c>
      <c r="AE155" s="34"/>
      <c r="AF155" s="34"/>
      <c r="AG155" s="34"/>
      <c r="AH155" s="34"/>
      <c r="AI155" s="34"/>
      <c r="AJ155" s="34"/>
      <c r="AK155" s="34"/>
      <c r="AL155" s="34"/>
    </row>
    <row r="156" spans="1:38" s="35" customFormat="1" ht="56.25" x14ac:dyDescent="0.2">
      <c r="A156" s="4" t="s">
        <v>5</v>
      </c>
      <c r="B156" s="2">
        <v>42589</v>
      </c>
      <c r="C156" s="8">
        <v>0.45833333333333331</v>
      </c>
      <c r="D156" s="8">
        <v>0.58333333333333337</v>
      </c>
      <c r="E156" s="3" t="s">
        <v>326</v>
      </c>
      <c r="F156" s="4" t="s">
        <v>45</v>
      </c>
      <c r="G156" s="3" t="s">
        <v>51</v>
      </c>
      <c r="H156" s="4" t="s">
        <v>327</v>
      </c>
      <c r="I156" s="91" t="s">
        <v>116</v>
      </c>
      <c r="J156" s="30"/>
      <c r="K156" s="93">
        <v>48</v>
      </c>
      <c r="L156" s="93">
        <v>28.8</v>
      </c>
      <c r="M156" s="93"/>
      <c r="N156" s="93"/>
      <c r="O156" s="93"/>
      <c r="P156" s="30"/>
      <c r="Q156" s="10"/>
      <c r="R156" s="10"/>
      <c r="S156" s="10"/>
      <c r="T156" s="10"/>
      <c r="U156" s="10"/>
      <c r="V156" s="10"/>
      <c r="W156" s="30"/>
      <c r="X156" s="32">
        <f>Table2[[#This Row],[A 
CAT 
€]]*Table2[[#This Row],[required
amount
CAT A]]</f>
        <v>0</v>
      </c>
      <c r="Y156" s="32">
        <f>Table2[[#This Row],[B 
CAT
€]]*Table2[[#This Row],[required 
amount
CAT B]]</f>
        <v>0</v>
      </c>
      <c r="Z156" s="32"/>
      <c r="AA156" s="32"/>
      <c r="AB156" s="32"/>
      <c r="AC156" s="30"/>
      <c r="AD156" s="33">
        <f>SUM(Table2[[#This Row],[Total value 
CAT A]:[Total value 
CAT E]])</f>
        <v>0</v>
      </c>
      <c r="AE156" s="34"/>
      <c r="AF156" s="34"/>
      <c r="AG156" s="34"/>
      <c r="AH156" s="34"/>
      <c r="AI156" s="34"/>
      <c r="AJ156" s="34"/>
      <c r="AK156" s="34"/>
      <c r="AL156" s="34"/>
    </row>
    <row r="157" spans="1:38" s="35" customFormat="1" ht="56.25" x14ac:dyDescent="0.2">
      <c r="A157" s="25" t="s">
        <v>5</v>
      </c>
      <c r="B157" s="2">
        <v>42589</v>
      </c>
      <c r="C157" s="8">
        <v>0.70833333333333337</v>
      </c>
      <c r="D157" s="8">
        <v>0.83333333333333337</v>
      </c>
      <c r="E157" s="3" t="s">
        <v>326</v>
      </c>
      <c r="F157" s="4" t="s">
        <v>45</v>
      </c>
      <c r="G157" s="3" t="s">
        <v>51</v>
      </c>
      <c r="H157" s="4" t="s">
        <v>328</v>
      </c>
      <c r="I157" s="91" t="s">
        <v>116</v>
      </c>
      <c r="J157" s="30"/>
      <c r="K157" s="93">
        <v>48</v>
      </c>
      <c r="L157" s="93">
        <v>28.8</v>
      </c>
      <c r="M157" s="93"/>
      <c r="N157" s="93"/>
      <c r="O157" s="93"/>
      <c r="P157" s="30"/>
      <c r="Q157" s="10"/>
      <c r="R157" s="10"/>
      <c r="S157" s="10"/>
      <c r="T157" s="10"/>
      <c r="U157" s="10"/>
      <c r="V157" s="10"/>
      <c r="W157" s="30"/>
      <c r="X157" s="32">
        <f>Table2[[#This Row],[A 
CAT 
€]]*Table2[[#This Row],[required
amount
CAT A]]</f>
        <v>0</v>
      </c>
      <c r="Y157" s="32">
        <f>Table2[[#This Row],[B 
CAT
€]]*Table2[[#This Row],[required 
amount
CAT B]]</f>
        <v>0</v>
      </c>
      <c r="Z157" s="32"/>
      <c r="AA157" s="32"/>
      <c r="AB157" s="32"/>
      <c r="AC157" s="30"/>
      <c r="AD157" s="33">
        <f>SUM(Table2[[#This Row],[Total value 
CAT A]:[Total value 
CAT E]])</f>
        <v>0</v>
      </c>
      <c r="AE157" s="34"/>
      <c r="AF157" s="34"/>
      <c r="AG157" s="34"/>
      <c r="AH157" s="34"/>
      <c r="AI157" s="34"/>
      <c r="AJ157" s="34"/>
      <c r="AK157" s="34"/>
      <c r="AL157" s="34"/>
    </row>
    <row r="158" spans="1:38" s="35" customFormat="1" ht="22.5" x14ac:dyDescent="0.2">
      <c r="A158" s="4" t="s">
        <v>5</v>
      </c>
      <c r="B158" s="37">
        <v>42590</v>
      </c>
      <c r="C158" s="8">
        <v>0.45833333333333331</v>
      </c>
      <c r="D158" s="8">
        <v>0.55208333333333337</v>
      </c>
      <c r="E158" s="29" t="s">
        <v>329</v>
      </c>
      <c r="F158" s="4" t="s">
        <v>45</v>
      </c>
      <c r="G158" s="3" t="s">
        <v>51</v>
      </c>
      <c r="H158" s="25" t="s">
        <v>330</v>
      </c>
      <c r="I158" s="91" t="s">
        <v>116</v>
      </c>
      <c r="J158" s="30"/>
      <c r="K158" s="93">
        <v>48</v>
      </c>
      <c r="L158" s="93">
        <v>28.8</v>
      </c>
      <c r="M158" s="93"/>
      <c r="N158" s="93"/>
      <c r="O158" s="93"/>
      <c r="P158" s="30"/>
      <c r="Q158" s="10"/>
      <c r="R158" s="10"/>
      <c r="S158" s="10"/>
      <c r="T158" s="10"/>
      <c r="U158" s="10"/>
      <c r="V158" s="10"/>
      <c r="W158" s="30"/>
      <c r="X158" s="32">
        <f>Table2[[#This Row],[A 
CAT 
€]]*Table2[[#This Row],[required
amount
CAT A]]</f>
        <v>0</v>
      </c>
      <c r="Y158" s="32">
        <f>Table2[[#This Row],[B 
CAT
€]]*Table2[[#This Row],[required 
amount
CAT B]]</f>
        <v>0</v>
      </c>
      <c r="Z158" s="32"/>
      <c r="AA158" s="32"/>
      <c r="AB158" s="32"/>
      <c r="AC158" s="30"/>
      <c r="AD158" s="33">
        <f>SUM(Table2[[#This Row],[Total value 
CAT A]:[Total value 
CAT E]])</f>
        <v>0</v>
      </c>
      <c r="AE158" s="34"/>
      <c r="AF158" s="34"/>
      <c r="AG158" s="34"/>
      <c r="AH158" s="34"/>
      <c r="AI158" s="34"/>
      <c r="AJ158" s="34"/>
      <c r="AK158" s="34"/>
      <c r="AL158" s="34"/>
    </row>
    <row r="159" spans="1:38" s="35" customFormat="1" ht="22.5" x14ac:dyDescent="0.2">
      <c r="A159" s="25" t="s">
        <v>5</v>
      </c>
      <c r="B159" s="5">
        <v>42590</v>
      </c>
      <c r="C159" s="8">
        <v>0.70833333333333337</v>
      </c>
      <c r="D159" s="8">
        <v>0.80208333333333337</v>
      </c>
      <c r="E159" s="3" t="s">
        <v>329</v>
      </c>
      <c r="F159" s="4" t="s">
        <v>45</v>
      </c>
      <c r="G159" s="3" t="s">
        <v>51</v>
      </c>
      <c r="H159" s="4" t="s">
        <v>331</v>
      </c>
      <c r="I159" s="91" t="s">
        <v>116</v>
      </c>
      <c r="J159" s="30"/>
      <c r="K159" s="93">
        <v>48</v>
      </c>
      <c r="L159" s="93">
        <v>28.8</v>
      </c>
      <c r="M159" s="93"/>
      <c r="N159" s="93"/>
      <c r="O159" s="93"/>
      <c r="P159" s="30"/>
      <c r="Q159" s="10"/>
      <c r="R159" s="10"/>
      <c r="S159" s="10"/>
      <c r="T159" s="10"/>
      <c r="U159" s="10"/>
      <c r="V159" s="10"/>
      <c r="W159" s="30"/>
      <c r="X159" s="32">
        <f>Table2[[#This Row],[A 
CAT 
€]]*Table2[[#This Row],[required
amount
CAT A]]</f>
        <v>0</v>
      </c>
      <c r="Y159" s="32">
        <f>Table2[[#This Row],[B 
CAT
€]]*Table2[[#This Row],[required 
amount
CAT B]]</f>
        <v>0</v>
      </c>
      <c r="Z159" s="32"/>
      <c r="AA159" s="32"/>
      <c r="AB159" s="32"/>
      <c r="AC159" s="30"/>
      <c r="AD159" s="33">
        <f>SUM(Table2[[#This Row],[Total value 
CAT A]:[Total value 
CAT E]])</f>
        <v>0</v>
      </c>
      <c r="AE159" s="34"/>
      <c r="AF159" s="34"/>
      <c r="AG159" s="34"/>
      <c r="AH159" s="34"/>
      <c r="AI159" s="34"/>
      <c r="AJ159" s="34"/>
      <c r="AK159" s="34"/>
      <c r="AL159" s="34"/>
    </row>
    <row r="160" spans="1:38" s="35" customFormat="1" ht="45" x14ac:dyDescent="0.2">
      <c r="A160" s="4" t="s">
        <v>5</v>
      </c>
      <c r="B160" s="26">
        <v>42591</v>
      </c>
      <c r="C160" s="7">
        <v>0.45833333333333331</v>
      </c>
      <c r="D160" s="7">
        <v>0.54166666666666663</v>
      </c>
      <c r="E160" s="3" t="s">
        <v>332</v>
      </c>
      <c r="F160" s="4" t="s">
        <v>45</v>
      </c>
      <c r="G160" s="3" t="s">
        <v>51</v>
      </c>
      <c r="H160" s="4" t="s">
        <v>333</v>
      </c>
      <c r="I160" s="91" t="s">
        <v>116</v>
      </c>
      <c r="J160" s="30"/>
      <c r="K160" s="93">
        <v>48</v>
      </c>
      <c r="L160" s="93">
        <v>28.8</v>
      </c>
      <c r="M160" s="93"/>
      <c r="N160" s="93"/>
      <c r="O160" s="93"/>
      <c r="P160" s="30"/>
      <c r="Q160" s="10"/>
      <c r="R160" s="10"/>
      <c r="S160" s="10"/>
      <c r="T160" s="10"/>
      <c r="U160" s="10"/>
      <c r="V160" s="10"/>
      <c r="W160" s="30"/>
      <c r="X160" s="32">
        <f>Table2[[#This Row],[A 
CAT 
€]]*Table2[[#This Row],[required
amount
CAT A]]</f>
        <v>0</v>
      </c>
      <c r="Y160" s="32">
        <f>Table2[[#This Row],[B 
CAT
€]]*Table2[[#This Row],[required 
amount
CAT B]]</f>
        <v>0</v>
      </c>
      <c r="Z160" s="32">
        <f>Table2[[#This Row],[C 
CAT
€]]*Table2[[#This Row],[required 
amount
CAT C]]</f>
        <v>0</v>
      </c>
      <c r="AA160" s="32"/>
      <c r="AB160" s="32"/>
      <c r="AC160" s="30"/>
      <c r="AD160" s="33">
        <f>SUM(Table2[[#This Row],[Total value 
CAT A]:[Total value 
CAT E]])</f>
        <v>0</v>
      </c>
      <c r="AE160" s="34"/>
      <c r="AF160" s="34"/>
      <c r="AG160" s="34"/>
      <c r="AH160" s="34"/>
      <c r="AI160" s="34"/>
      <c r="AJ160" s="34"/>
      <c r="AK160" s="34"/>
      <c r="AL160" s="34"/>
    </row>
    <row r="161" spans="1:38" s="35" customFormat="1" ht="45" x14ac:dyDescent="0.2">
      <c r="A161" s="25" t="s">
        <v>5</v>
      </c>
      <c r="B161" s="26">
        <v>42591</v>
      </c>
      <c r="C161" s="7">
        <v>0.70833333333333337</v>
      </c>
      <c r="D161" s="27">
        <v>0.79166666666666663</v>
      </c>
      <c r="E161" s="3" t="s">
        <v>332</v>
      </c>
      <c r="F161" s="4" t="s">
        <v>45</v>
      </c>
      <c r="G161" s="3" t="s">
        <v>51</v>
      </c>
      <c r="H161" s="25" t="s">
        <v>334</v>
      </c>
      <c r="I161" s="90" t="s">
        <v>116</v>
      </c>
      <c r="J161" s="30"/>
      <c r="K161" s="93">
        <v>48</v>
      </c>
      <c r="L161" s="93">
        <v>28.8</v>
      </c>
      <c r="M161" s="93"/>
      <c r="N161" s="93"/>
      <c r="O161" s="93"/>
      <c r="P161" s="30"/>
      <c r="Q161" s="10"/>
      <c r="R161" s="10"/>
      <c r="S161" s="10"/>
      <c r="T161" s="10"/>
      <c r="U161" s="10"/>
      <c r="V161" s="10"/>
      <c r="W161" s="30"/>
      <c r="X161" s="32">
        <f>Table2[[#This Row],[A 
CAT 
€]]*Table2[[#This Row],[required
amount
CAT A]]</f>
        <v>0</v>
      </c>
      <c r="Y161" s="32">
        <f>Table2[[#This Row],[B 
CAT
€]]*Table2[[#This Row],[required 
amount
CAT B]]</f>
        <v>0</v>
      </c>
      <c r="Z161" s="32">
        <f>Table2[[#This Row],[C 
CAT
€]]*Table2[[#This Row],[required 
amount
CAT C]]</f>
        <v>0</v>
      </c>
      <c r="AA161" s="32"/>
      <c r="AB161" s="32"/>
      <c r="AC161" s="30"/>
      <c r="AD161" s="33">
        <f>SUM(Table2[[#This Row],[Total value 
CAT A]:[Total value 
CAT E]])</f>
        <v>0</v>
      </c>
      <c r="AE161" s="34"/>
      <c r="AF161" s="34"/>
      <c r="AG161" s="34"/>
      <c r="AH161" s="34"/>
      <c r="AI161" s="34"/>
      <c r="AJ161" s="34"/>
      <c r="AK161" s="34"/>
      <c r="AL161" s="34"/>
    </row>
    <row r="162" spans="1:38" s="35" customFormat="1" ht="112.5" x14ac:dyDescent="0.2">
      <c r="A162" s="4" t="s">
        <v>5</v>
      </c>
      <c r="B162" s="26">
        <v>42592</v>
      </c>
      <c r="C162" s="38">
        <v>0.45833333333333331</v>
      </c>
      <c r="D162" s="38">
        <v>0.58333333333333337</v>
      </c>
      <c r="E162" s="29" t="s">
        <v>335</v>
      </c>
      <c r="F162" s="4" t="s">
        <v>45</v>
      </c>
      <c r="G162" s="3" t="s">
        <v>51</v>
      </c>
      <c r="H162" s="4" t="s">
        <v>336</v>
      </c>
      <c r="I162" s="91" t="s">
        <v>116</v>
      </c>
      <c r="J162" s="30"/>
      <c r="K162" s="93">
        <v>76.8</v>
      </c>
      <c r="L162" s="93">
        <v>33.6</v>
      </c>
      <c r="M162" s="93"/>
      <c r="N162" s="93"/>
      <c r="O162" s="93"/>
      <c r="P162" s="30"/>
      <c r="Q162" s="10"/>
      <c r="R162" s="10"/>
      <c r="S162" s="10"/>
      <c r="T162" s="10"/>
      <c r="U162" s="10"/>
      <c r="V162" s="10"/>
      <c r="W162" s="30"/>
      <c r="X162" s="32">
        <f>Table2[[#This Row],[A 
CAT 
€]]*Table2[[#This Row],[required
amount
CAT A]]</f>
        <v>0</v>
      </c>
      <c r="Y162" s="32">
        <f>Table2[[#This Row],[B 
CAT
€]]*Table2[[#This Row],[required 
amount
CAT B]]</f>
        <v>0</v>
      </c>
      <c r="Z162" s="32">
        <f>Table2[[#This Row],[C 
CAT
€]]*Table2[[#This Row],[required 
amount
CAT C]]</f>
        <v>0</v>
      </c>
      <c r="AA162" s="32"/>
      <c r="AB162" s="32"/>
      <c r="AC162" s="30"/>
      <c r="AD162" s="33">
        <f>SUM(Table2[[#This Row],[Total value 
CAT A]:[Total value 
CAT E]])</f>
        <v>0</v>
      </c>
      <c r="AE162" s="34"/>
      <c r="AF162" s="34"/>
      <c r="AG162" s="34"/>
      <c r="AH162" s="34"/>
      <c r="AI162" s="34"/>
      <c r="AJ162" s="34"/>
      <c r="AK162" s="34"/>
      <c r="AL162" s="34"/>
    </row>
    <row r="163" spans="1:38" s="35" customFormat="1" ht="112.5" x14ac:dyDescent="0.2">
      <c r="A163" s="25" t="s">
        <v>5</v>
      </c>
      <c r="B163" s="26">
        <v>42592</v>
      </c>
      <c r="C163" s="38">
        <v>0.70833333333333337</v>
      </c>
      <c r="D163" s="38">
        <v>0.83333333333333337</v>
      </c>
      <c r="E163" s="29" t="s">
        <v>335</v>
      </c>
      <c r="F163" s="4" t="s">
        <v>45</v>
      </c>
      <c r="G163" s="3" t="s">
        <v>51</v>
      </c>
      <c r="H163" s="25" t="s">
        <v>337</v>
      </c>
      <c r="I163" s="90" t="s">
        <v>116</v>
      </c>
      <c r="J163" s="30"/>
      <c r="K163" s="93">
        <v>76.8</v>
      </c>
      <c r="L163" s="93">
        <v>33.6</v>
      </c>
      <c r="M163" s="93"/>
      <c r="N163" s="93"/>
      <c r="O163" s="93"/>
      <c r="P163" s="30"/>
      <c r="Q163" s="10"/>
      <c r="R163" s="10"/>
      <c r="S163" s="10"/>
      <c r="T163" s="10"/>
      <c r="U163" s="10"/>
      <c r="V163" s="10"/>
      <c r="W163" s="30"/>
      <c r="X163" s="32">
        <f>Table2[[#This Row],[A 
CAT 
€]]*Table2[[#This Row],[required
amount
CAT A]]</f>
        <v>0</v>
      </c>
      <c r="Y163" s="32">
        <f>Table2[[#This Row],[B 
CAT
€]]*Table2[[#This Row],[required 
amount
CAT B]]</f>
        <v>0</v>
      </c>
      <c r="Z163" s="32">
        <f>Table2[[#This Row],[C 
CAT
€]]*Table2[[#This Row],[required 
amount
CAT C]]</f>
        <v>0</v>
      </c>
      <c r="AA163" s="32"/>
      <c r="AB163" s="32"/>
      <c r="AC163" s="30"/>
      <c r="AD163" s="33">
        <f>SUM(Table2[[#This Row],[Total value 
CAT A]:[Total value 
CAT E]])</f>
        <v>0</v>
      </c>
      <c r="AE163" s="34"/>
      <c r="AF163" s="34"/>
      <c r="AG163" s="34"/>
      <c r="AH163" s="34"/>
      <c r="AI163" s="34"/>
      <c r="AJ163" s="34"/>
      <c r="AK163" s="34"/>
      <c r="AL163" s="34"/>
    </row>
    <row r="164" spans="1:38" s="35" customFormat="1" ht="78.75" x14ac:dyDescent="0.2">
      <c r="A164" s="4" t="s">
        <v>5</v>
      </c>
      <c r="B164" s="26">
        <v>42593</v>
      </c>
      <c r="C164" s="38">
        <v>0.45833333333333331</v>
      </c>
      <c r="D164" s="38">
        <v>0.58333333333333337</v>
      </c>
      <c r="E164" s="29" t="s">
        <v>338</v>
      </c>
      <c r="F164" s="4" t="s">
        <v>45</v>
      </c>
      <c r="G164" s="3" t="s">
        <v>51</v>
      </c>
      <c r="H164" s="4" t="s">
        <v>339</v>
      </c>
      <c r="I164" s="91" t="s">
        <v>116</v>
      </c>
      <c r="J164" s="30"/>
      <c r="K164" s="93">
        <v>48</v>
      </c>
      <c r="L164" s="93">
        <v>28.8</v>
      </c>
      <c r="M164" s="93"/>
      <c r="N164" s="93"/>
      <c r="O164" s="93"/>
      <c r="P164" s="30"/>
      <c r="Q164" s="10"/>
      <c r="R164" s="10"/>
      <c r="S164" s="10"/>
      <c r="T164" s="10"/>
      <c r="U164" s="10"/>
      <c r="V164" s="10"/>
      <c r="W164" s="30"/>
      <c r="X164" s="32">
        <f>Table2[[#This Row],[A 
CAT 
€]]*Table2[[#This Row],[required
amount
CAT A]]</f>
        <v>0</v>
      </c>
      <c r="Y164" s="32">
        <f>Table2[[#This Row],[B 
CAT
€]]*Table2[[#This Row],[required 
amount
CAT B]]</f>
        <v>0</v>
      </c>
      <c r="Z164" s="32">
        <f>Table2[[#This Row],[C 
CAT
€]]*Table2[[#This Row],[required 
amount
CAT C]]</f>
        <v>0</v>
      </c>
      <c r="AA164" s="32"/>
      <c r="AB164" s="32"/>
      <c r="AC164" s="30"/>
      <c r="AD164" s="33">
        <f>SUM(Table2[[#This Row],[Total value 
CAT A]:[Total value 
CAT E]])</f>
        <v>0</v>
      </c>
      <c r="AE164" s="34"/>
      <c r="AF164" s="34"/>
      <c r="AG164" s="34"/>
      <c r="AH164" s="34"/>
      <c r="AI164" s="34"/>
      <c r="AJ164" s="34"/>
      <c r="AK164" s="34"/>
      <c r="AL164" s="34"/>
    </row>
    <row r="165" spans="1:38" s="35" customFormat="1" ht="78.75" x14ac:dyDescent="0.2">
      <c r="A165" s="4" t="s">
        <v>5</v>
      </c>
      <c r="B165" s="5">
        <v>42593</v>
      </c>
      <c r="C165" s="7">
        <v>0.70833333333333337</v>
      </c>
      <c r="D165" s="7">
        <v>0.83333333333333337</v>
      </c>
      <c r="E165" s="3" t="s">
        <v>340</v>
      </c>
      <c r="F165" s="4" t="s">
        <v>45</v>
      </c>
      <c r="G165" s="3" t="s">
        <v>51</v>
      </c>
      <c r="H165" s="4" t="s">
        <v>341</v>
      </c>
      <c r="I165" s="91" t="s">
        <v>116</v>
      </c>
      <c r="J165" s="30"/>
      <c r="K165" s="93">
        <v>48</v>
      </c>
      <c r="L165" s="93">
        <v>28.8</v>
      </c>
      <c r="M165" s="93"/>
      <c r="N165" s="93"/>
      <c r="O165" s="93"/>
      <c r="P165" s="30"/>
      <c r="Q165" s="10"/>
      <c r="R165" s="10"/>
      <c r="S165" s="10"/>
      <c r="T165" s="10"/>
      <c r="U165" s="10"/>
      <c r="V165" s="10"/>
      <c r="W165" s="30"/>
      <c r="X165" s="32">
        <f>Table2[[#This Row],[A 
CAT 
€]]*Table2[[#This Row],[required
amount
CAT A]]</f>
        <v>0</v>
      </c>
      <c r="Y165" s="32">
        <f>Table2[[#This Row],[B 
CAT
€]]*Table2[[#This Row],[required 
amount
CAT B]]</f>
        <v>0</v>
      </c>
      <c r="Z165" s="32">
        <f>Table2[[#This Row],[C 
CAT
€]]*Table2[[#This Row],[required 
amount
CAT C]]</f>
        <v>0</v>
      </c>
      <c r="AA165" s="32"/>
      <c r="AB165" s="32"/>
      <c r="AC165" s="30"/>
      <c r="AD165" s="33">
        <f>SUM(Table2[[#This Row],[Total value 
CAT A]:[Total value 
CAT E]])</f>
        <v>0</v>
      </c>
      <c r="AE165" s="34"/>
      <c r="AF165" s="34"/>
      <c r="AG165" s="34"/>
      <c r="AH165" s="34"/>
      <c r="AI165" s="34"/>
      <c r="AJ165" s="34"/>
      <c r="AK165" s="34"/>
      <c r="AL165" s="34"/>
    </row>
    <row r="166" spans="1:38" s="35" customFormat="1" ht="67.5" x14ac:dyDescent="0.2">
      <c r="A166" s="25" t="s">
        <v>5</v>
      </c>
      <c r="B166" s="5">
        <v>42594</v>
      </c>
      <c r="C166" s="27">
        <v>0.45833333333333331</v>
      </c>
      <c r="D166" s="27">
        <v>0.57291666666666663</v>
      </c>
      <c r="E166" s="3" t="s">
        <v>342</v>
      </c>
      <c r="F166" s="4" t="s">
        <v>45</v>
      </c>
      <c r="G166" s="3" t="s">
        <v>51</v>
      </c>
      <c r="H166" s="25" t="s">
        <v>343</v>
      </c>
      <c r="I166" s="90" t="s">
        <v>119</v>
      </c>
      <c r="J166" s="30"/>
      <c r="K166" s="93">
        <v>105.6</v>
      </c>
      <c r="L166" s="93">
        <v>48</v>
      </c>
      <c r="M166" s="93"/>
      <c r="N166" s="93"/>
      <c r="O166" s="93"/>
      <c r="P166" s="30"/>
      <c r="Q166" s="10"/>
      <c r="R166" s="10"/>
      <c r="S166" s="10"/>
      <c r="T166" s="10"/>
      <c r="U166" s="10"/>
      <c r="V166" s="10"/>
      <c r="W166" s="30"/>
      <c r="X166" s="32">
        <f>Table2[[#This Row],[A 
CAT 
€]]*Table2[[#This Row],[required
amount
CAT A]]</f>
        <v>0</v>
      </c>
      <c r="Y166" s="32">
        <f>Table2[[#This Row],[B 
CAT
€]]*Table2[[#This Row],[required 
amount
CAT B]]</f>
        <v>0</v>
      </c>
      <c r="Z166" s="32">
        <f>Table2[[#This Row],[C 
CAT
€]]*Table2[[#This Row],[required 
amount
CAT C]]</f>
        <v>0</v>
      </c>
      <c r="AA166" s="32"/>
      <c r="AB166" s="32"/>
      <c r="AC166" s="30"/>
      <c r="AD166" s="33">
        <f>SUM(Table2[[#This Row],[Total value 
CAT A]:[Total value 
CAT E]])</f>
        <v>0</v>
      </c>
      <c r="AE166" s="34"/>
      <c r="AF166" s="34"/>
      <c r="AG166" s="34"/>
      <c r="AH166" s="34"/>
      <c r="AI166" s="34"/>
      <c r="AJ166" s="34"/>
      <c r="AK166" s="34"/>
      <c r="AL166" s="34"/>
    </row>
    <row r="167" spans="1:38" s="35" customFormat="1" ht="56.25" x14ac:dyDescent="0.2">
      <c r="A167" s="4" t="s">
        <v>5</v>
      </c>
      <c r="B167" s="5">
        <v>42594</v>
      </c>
      <c r="C167" s="27">
        <v>0.70833333333333337</v>
      </c>
      <c r="D167" s="38">
        <v>0.82291666666666663</v>
      </c>
      <c r="E167" s="29" t="s">
        <v>344</v>
      </c>
      <c r="F167" s="4" t="s">
        <v>45</v>
      </c>
      <c r="G167" s="3" t="s">
        <v>51</v>
      </c>
      <c r="H167" s="4" t="s">
        <v>345</v>
      </c>
      <c r="I167" s="90" t="s">
        <v>116</v>
      </c>
      <c r="J167" s="30"/>
      <c r="K167" s="93">
        <v>76.8</v>
      </c>
      <c r="L167" s="93">
        <v>33.6</v>
      </c>
      <c r="M167" s="93"/>
      <c r="N167" s="93"/>
      <c r="O167" s="93"/>
      <c r="P167" s="30"/>
      <c r="Q167" s="10"/>
      <c r="R167" s="10"/>
      <c r="S167" s="10"/>
      <c r="T167" s="10"/>
      <c r="U167" s="10"/>
      <c r="V167" s="10"/>
      <c r="W167" s="30"/>
      <c r="X167" s="32">
        <f>Table2[[#This Row],[A 
CAT 
€]]*Table2[[#This Row],[required
amount
CAT A]]</f>
        <v>0</v>
      </c>
      <c r="Y167" s="32">
        <f>Table2[[#This Row],[B 
CAT
€]]*Table2[[#This Row],[required 
amount
CAT B]]</f>
        <v>0</v>
      </c>
      <c r="Z167" s="32">
        <f>Table2[[#This Row],[C 
CAT
€]]*Table2[[#This Row],[required 
amount
CAT C]]</f>
        <v>0</v>
      </c>
      <c r="AA167" s="32"/>
      <c r="AB167" s="32"/>
      <c r="AC167" s="30"/>
      <c r="AD167" s="33">
        <f>SUM(Table2[[#This Row],[Total value 
CAT A]:[Total value 
CAT E]])</f>
        <v>0</v>
      </c>
      <c r="AE167" s="34"/>
      <c r="AF167" s="34"/>
      <c r="AG167" s="34"/>
      <c r="AH167" s="34"/>
      <c r="AI167" s="34"/>
      <c r="AJ167" s="34"/>
      <c r="AK167" s="34"/>
      <c r="AL167" s="34"/>
    </row>
    <row r="168" spans="1:38" s="35" customFormat="1" ht="67.5" x14ac:dyDescent="0.2">
      <c r="A168" s="25" t="s">
        <v>5</v>
      </c>
      <c r="B168" s="5">
        <v>42595</v>
      </c>
      <c r="C168" s="27">
        <v>0.45833333333333331</v>
      </c>
      <c r="D168" s="38">
        <v>0.58333333333333337</v>
      </c>
      <c r="E168" s="29" t="s">
        <v>346</v>
      </c>
      <c r="F168" s="4" t="s">
        <v>45</v>
      </c>
      <c r="G168" s="3" t="s">
        <v>51</v>
      </c>
      <c r="H168" s="25" t="s">
        <v>347</v>
      </c>
      <c r="I168" s="90" t="s">
        <v>119</v>
      </c>
      <c r="J168" s="30"/>
      <c r="K168" s="93">
        <v>105.6</v>
      </c>
      <c r="L168" s="93">
        <v>48</v>
      </c>
      <c r="M168" s="93"/>
      <c r="N168" s="93"/>
      <c r="O168" s="93"/>
      <c r="P168" s="30"/>
      <c r="Q168" s="10"/>
      <c r="R168" s="10"/>
      <c r="S168" s="10"/>
      <c r="T168" s="10"/>
      <c r="U168" s="10"/>
      <c r="V168" s="10"/>
      <c r="W168" s="30"/>
      <c r="X168" s="32">
        <f>Table2[[#This Row],[A 
CAT 
€]]*Table2[[#This Row],[required
amount
CAT A]]</f>
        <v>0</v>
      </c>
      <c r="Y168" s="32">
        <f>Table2[[#This Row],[B 
CAT
€]]*Table2[[#This Row],[required 
amount
CAT B]]</f>
        <v>0</v>
      </c>
      <c r="Z168" s="32">
        <f>Table2[[#This Row],[C 
CAT
€]]*Table2[[#This Row],[required 
amount
CAT C]]</f>
        <v>0</v>
      </c>
      <c r="AA168" s="32"/>
      <c r="AB168" s="32"/>
      <c r="AC168" s="30"/>
      <c r="AD168" s="33">
        <f>SUM(Table2[[#This Row],[Total value 
CAT A]:[Total value 
CAT E]])</f>
        <v>0</v>
      </c>
      <c r="AE168" s="34"/>
      <c r="AF168" s="34"/>
      <c r="AG168" s="34"/>
      <c r="AH168" s="34"/>
      <c r="AI168" s="34"/>
      <c r="AJ168" s="34"/>
      <c r="AK168" s="34"/>
      <c r="AL168" s="34"/>
    </row>
    <row r="169" spans="1:38" s="35" customFormat="1" ht="67.5" x14ac:dyDescent="0.2">
      <c r="A169" s="4" t="s">
        <v>5</v>
      </c>
      <c r="B169" s="5">
        <v>42595</v>
      </c>
      <c r="C169" s="27">
        <v>0.70833333333333337</v>
      </c>
      <c r="D169" s="7">
        <v>0.83333333333333337</v>
      </c>
      <c r="E169" s="3" t="s">
        <v>348</v>
      </c>
      <c r="F169" s="4" t="s">
        <v>45</v>
      </c>
      <c r="G169" s="3" t="s">
        <v>51</v>
      </c>
      <c r="H169" s="4" t="s">
        <v>349</v>
      </c>
      <c r="I169" s="90" t="s">
        <v>119</v>
      </c>
      <c r="J169" s="30"/>
      <c r="K169" s="93">
        <v>105.6</v>
      </c>
      <c r="L169" s="93">
        <v>48</v>
      </c>
      <c r="M169" s="93"/>
      <c r="N169" s="93"/>
      <c r="O169" s="93"/>
      <c r="P169" s="30"/>
      <c r="Q169" s="10"/>
      <c r="R169" s="10"/>
      <c r="S169" s="10"/>
      <c r="T169" s="10"/>
      <c r="U169" s="10"/>
      <c r="V169" s="10"/>
      <c r="W169" s="30"/>
      <c r="X169" s="32">
        <f>Table2[[#This Row],[A 
CAT 
€]]*Table2[[#This Row],[required
amount
CAT A]]</f>
        <v>0</v>
      </c>
      <c r="Y169" s="32">
        <f>Table2[[#This Row],[B 
CAT
€]]*Table2[[#This Row],[required 
amount
CAT B]]</f>
        <v>0</v>
      </c>
      <c r="Z169" s="32">
        <f>Table2[[#This Row],[C 
CAT
€]]*Table2[[#This Row],[required 
amount
CAT C]]</f>
        <v>0</v>
      </c>
      <c r="AA169" s="32"/>
      <c r="AB169" s="32"/>
      <c r="AC169" s="30"/>
      <c r="AD169" s="33">
        <f>SUM(Table2[[#This Row],[Total value 
CAT A]:[Total value 
CAT E]])</f>
        <v>0</v>
      </c>
      <c r="AE169" s="34"/>
      <c r="AF169" s="34"/>
      <c r="AG169" s="34"/>
      <c r="AH169" s="34"/>
      <c r="AI169" s="34"/>
      <c r="AJ169" s="34"/>
      <c r="AK169" s="34"/>
      <c r="AL169" s="34"/>
    </row>
    <row r="170" spans="1:38" s="35" customFormat="1" ht="135" x14ac:dyDescent="0.2">
      <c r="A170" s="25" t="s">
        <v>5</v>
      </c>
      <c r="B170" s="5">
        <v>42596</v>
      </c>
      <c r="C170" s="27">
        <v>0.45833333333333331</v>
      </c>
      <c r="D170" s="38">
        <v>0.61458333333333337</v>
      </c>
      <c r="E170" s="29" t="s">
        <v>350</v>
      </c>
      <c r="F170" s="4" t="s">
        <v>45</v>
      </c>
      <c r="G170" s="3" t="s">
        <v>51</v>
      </c>
      <c r="H170" s="25" t="s">
        <v>351</v>
      </c>
      <c r="I170" s="90" t="s">
        <v>119</v>
      </c>
      <c r="J170" s="30"/>
      <c r="K170" s="93">
        <v>144</v>
      </c>
      <c r="L170" s="93">
        <v>67.2</v>
      </c>
      <c r="M170" s="93"/>
      <c r="N170" s="93"/>
      <c r="O170" s="93"/>
      <c r="P170" s="30"/>
      <c r="Q170" s="10"/>
      <c r="R170" s="10"/>
      <c r="S170" s="10"/>
      <c r="T170" s="10"/>
      <c r="U170" s="10"/>
      <c r="V170" s="10"/>
      <c r="W170" s="30"/>
      <c r="X170" s="32">
        <f>Table2[[#This Row],[A 
CAT 
€]]*Table2[[#This Row],[required
amount
CAT A]]</f>
        <v>0</v>
      </c>
      <c r="Y170" s="32">
        <f>Table2[[#This Row],[B 
CAT
€]]*Table2[[#This Row],[required 
amount
CAT B]]</f>
        <v>0</v>
      </c>
      <c r="Z170" s="32">
        <f>Table2[[#This Row],[C 
CAT
€]]*Table2[[#This Row],[required 
amount
CAT C]]</f>
        <v>0</v>
      </c>
      <c r="AA170" s="32"/>
      <c r="AB170" s="32"/>
      <c r="AC170" s="30"/>
      <c r="AD170" s="33">
        <f>SUM(Table2[[#This Row],[Total value 
CAT A]:[Total value 
CAT E]])</f>
        <v>0</v>
      </c>
      <c r="AE170" s="34"/>
      <c r="AF170" s="34"/>
      <c r="AG170" s="34"/>
      <c r="AH170" s="34"/>
      <c r="AI170" s="34"/>
      <c r="AJ170" s="34"/>
      <c r="AK170" s="34"/>
      <c r="AL170" s="34"/>
    </row>
    <row r="171" spans="1:38" s="35" customFormat="1" ht="101.25" x14ac:dyDescent="0.2">
      <c r="A171" s="25" t="s">
        <v>5</v>
      </c>
      <c r="B171" s="26">
        <v>42596</v>
      </c>
      <c r="C171" s="27">
        <v>0.70833333333333337</v>
      </c>
      <c r="D171" s="27">
        <v>0.84375</v>
      </c>
      <c r="E171" s="3" t="s">
        <v>352</v>
      </c>
      <c r="F171" s="25" t="s">
        <v>45</v>
      </c>
      <c r="G171" s="25" t="s">
        <v>51</v>
      </c>
      <c r="H171" s="25" t="s">
        <v>353</v>
      </c>
      <c r="I171" s="90" t="s">
        <v>119</v>
      </c>
      <c r="J171" s="30"/>
      <c r="K171" s="93">
        <v>105.6</v>
      </c>
      <c r="L171" s="93">
        <v>48</v>
      </c>
      <c r="M171" s="93"/>
      <c r="N171" s="93"/>
      <c r="O171" s="93"/>
      <c r="P171" s="30"/>
      <c r="Q171" s="10"/>
      <c r="R171" s="10"/>
      <c r="S171" s="10"/>
      <c r="T171" s="10"/>
      <c r="U171" s="10"/>
      <c r="V171" s="10"/>
      <c r="W171" s="30"/>
      <c r="X171" s="32">
        <f>Table2[[#This Row],[A 
CAT 
€]]*Table2[[#This Row],[required
amount
CAT A]]</f>
        <v>0</v>
      </c>
      <c r="Y171" s="32">
        <f>Table2[[#This Row],[B 
CAT
€]]*Table2[[#This Row],[required 
amount
CAT B]]</f>
        <v>0</v>
      </c>
      <c r="Z171" s="32">
        <f>Table2[[#This Row],[C 
CAT
€]]*Table2[[#This Row],[required 
amount
CAT C]]</f>
        <v>0</v>
      </c>
      <c r="AA171" s="32">
        <f>Table2[[#This Row],[D 
CAT
€]]*Table2[[#This Row],[required 
amount
CAT D]]</f>
        <v>0</v>
      </c>
      <c r="AB171" s="32">
        <f>Table2[[#This Row],[E 
CAT
€]]*Table2[[#This Row],[required 
amount
CAT E]]</f>
        <v>0</v>
      </c>
      <c r="AC171" s="30"/>
      <c r="AD171" s="33">
        <f>SUM(Table2[[#This Row],[Total value 
CAT A]:[Total value 
CAT E]])</f>
        <v>0</v>
      </c>
      <c r="AE171" s="34"/>
      <c r="AF171" s="34"/>
      <c r="AG171" s="34"/>
      <c r="AH171" s="34"/>
      <c r="AI171" s="34"/>
      <c r="AJ171" s="34"/>
      <c r="AK171" s="34"/>
      <c r="AL171" s="34"/>
    </row>
    <row r="172" spans="1:38" s="35" customFormat="1" ht="56.25" x14ac:dyDescent="0.2">
      <c r="A172" s="4" t="s">
        <v>5</v>
      </c>
      <c r="B172" s="5">
        <v>42597</v>
      </c>
      <c r="C172" s="7">
        <v>0.45833333333333331</v>
      </c>
      <c r="D172" s="7">
        <v>0.55208333333333337</v>
      </c>
      <c r="E172" s="3" t="s">
        <v>354</v>
      </c>
      <c r="F172" s="4" t="s">
        <v>45</v>
      </c>
      <c r="G172" s="25" t="s">
        <v>51</v>
      </c>
      <c r="H172" s="4" t="s">
        <v>355</v>
      </c>
      <c r="I172" s="91" t="s">
        <v>119</v>
      </c>
      <c r="J172" s="30"/>
      <c r="K172" s="93">
        <v>105.6</v>
      </c>
      <c r="L172" s="93">
        <v>48</v>
      </c>
      <c r="M172" s="93"/>
      <c r="N172" s="93"/>
      <c r="O172" s="93"/>
      <c r="P172" s="30"/>
      <c r="Q172" s="10"/>
      <c r="R172" s="10"/>
      <c r="S172" s="10"/>
      <c r="T172" s="10"/>
      <c r="U172" s="10"/>
      <c r="V172" s="10"/>
      <c r="W172" s="30"/>
      <c r="X172" s="32">
        <f>Table2[[#This Row],[A 
CAT 
€]]*Table2[[#This Row],[required
amount
CAT A]]</f>
        <v>0</v>
      </c>
      <c r="Y172" s="32">
        <f>Table2[[#This Row],[B 
CAT
€]]*Table2[[#This Row],[required 
amount
CAT B]]</f>
        <v>0</v>
      </c>
      <c r="Z172" s="32">
        <f>Table2[[#This Row],[C 
CAT
€]]*Table2[[#This Row],[required 
amount
CAT C]]</f>
        <v>0</v>
      </c>
      <c r="AA172" s="32">
        <f>Table2[[#This Row],[D 
CAT
€]]*Table2[[#This Row],[required 
amount
CAT D]]</f>
        <v>0</v>
      </c>
      <c r="AB172" s="32">
        <f>Table2[[#This Row],[E 
CAT
€]]*Table2[[#This Row],[required 
amount
CAT E]]</f>
        <v>0</v>
      </c>
      <c r="AC172" s="30"/>
      <c r="AD172" s="33">
        <f>SUM(Table2[[#This Row],[Total value 
CAT A]:[Total value 
CAT E]])</f>
        <v>0</v>
      </c>
      <c r="AE172" s="34"/>
      <c r="AF172" s="34"/>
      <c r="AG172" s="34"/>
      <c r="AH172" s="34"/>
      <c r="AI172" s="34"/>
      <c r="AJ172" s="34"/>
      <c r="AK172" s="34"/>
      <c r="AL172" s="34"/>
    </row>
    <row r="173" spans="1:38" s="35" customFormat="1" ht="90" x14ac:dyDescent="0.2">
      <c r="A173" s="4" t="s">
        <v>5</v>
      </c>
      <c r="B173" s="5">
        <v>42597</v>
      </c>
      <c r="C173" s="7">
        <v>0.70833333333333337</v>
      </c>
      <c r="D173" s="7">
        <v>0.82291666666666663</v>
      </c>
      <c r="E173" s="3" t="s">
        <v>356</v>
      </c>
      <c r="F173" s="4" t="s">
        <v>45</v>
      </c>
      <c r="G173" s="3" t="s">
        <v>51</v>
      </c>
      <c r="H173" s="4" t="s">
        <v>357</v>
      </c>
      <c r="I173" s="91" t="s">
        <v>119</v>
      </c>
      <c r="J173" s="30"/>
      <c r="K173" s="93">
        <v>144</v>
      </c>
      <c r="L173" s="93">
        <v>67.2</v>
      </c>
      <c r="M173" s="93"/>
      <c r="N173" s="93"/>
      <c r="O173" s="93"/>
      <c r="P173" s="30"/>
      <c r="Q173" s="10"/>
      <c r="R173" s="10"/>
      <c r="S173" s="10"/>
      <c r="T173" s="10"/>
      <c r="U173" s="10"/>
      <c r="V173" s="10"/>
      <c r="W173" s="30"/>
      <c r="X173" s="32">
        <f>Table2[[#This Row],[A 
CAT 
€]]*Table2[[#This Row],[required
amount
CAT A]]</f>
        <v>0</v>
      </c>
      <c r="Y173" s="32">
        <f>Table2[[#This Row],[B 
CAT
€]]*Table2[[#This Row],[required 
amount
CAT B]]</f>
        <v>0</v>
      </c>
      <c r="Z173" s="32"/>
      <c r="AA173" s="32"/>
      <c r="AB173" s="32"/>
      <c r="AC173" s="30"/>
      <c r="AD173" s="33">
        <f>SUM(Table2[[#This Row],[Total value 
CAT A]:[Total value 
CAT E]])</f>
        <v>0</v>
      </c>
      <c r="AE173" s="34"/>
      <c r="AF173" s="34"/>
      <c r="AG173" s="34"/>
      <c r="AH173" s="34"/>
      <c r="AI173" s="34"/>
      <c r="AJ173" s="34"/>
      <c r="AK173" s="34"/>
      <c r="AL173" s="34"/>
    </row>
    <row r="174" spans="1:38" s="35" customFormat="1" ht="101.25" x14ac:dyDescent="0.2">
      <c r="A174" s="4" t="s">
        <v>5</v>
      </c>
      <c r="B174" s="5">
        <v>42598</v>
      </c>
      <c r="C174" s="8">
        <v>0.45833333333333331</v>
      </c>
      <c r="D174" s="8">
        <v>0.55208333333333337</v>
      </c>
      <c r="E174" s="3" t="s">
        <v>358</v>
      </c>
      <c r="F174" s="4" t="s">
        <v>45</v>
      </c>
      <c r="G174" s="3" t="s">
        <v>51</v>
      </c>
      <c r="H174" s="4" t="s">
        <v>359</v>
      </c>
      <c r="I174" s="91" t="s">
        <v>119</v>
      </c>
      <c r="J174" s="30"/>
      <c r="K174" s="93">
        <v>105.6</v>
      </c>
      <c r="L174" s="93">
        <v>48</v>
      </c>
      <c r="M174" s="93"/>
      <c r="N174" s="93"/>
      <c r="O174" s="93"/>
      <c r="P174" s="30"/>
      <c r="Q174" s="10"/>
      <c r="R174" s="10"/>
      <c r="S174" s="10"/>
      <c r="T174" s="10"/>
      <c r="U174" s="10"/>
      <c r="V174" s="10"/>
      <c r="W174" s="30"/>
      <c r="X174" s="32">
        <f>Table2[[#This Row],[A 
CAT 
€]]*Table2[[#This Row],[required
amount
CAT A]]</f>
        <v>0</v>
      </c>
      <c r="Y174" s="32">
        <f>Table2[[#This Row],[B 
CAT
€]]*Table2[[#This Row],[required 
amount
CAT B]]</f>
        <v>0</v>
      </c>
      <c r="Z174" s="32"/>
      <c r="AA174" s="32"/>
      <c r="AB174" s="32"/>
      <c r="AC174" s="30"/>
      <c r="AD174" s="33">
        <f>SUM(Table2[[#This Row],[Total value 
CAT A]:[Total value 
CAT E]])</f>
        <v>0</v>
      </c>
      <c r="AE174" s="34"/>
      <c r="AF174" s="34"/>
      <c r="AG174" s="34"/>
      <c r="AH174" s="34"/>
      <c r="AI174" s="34"/>
      <c r="AJ174" s="34"/>
      <c r="AK174" s="34"/>
      <c r="AL174" s="34"/>
    </row>
    <row r="175" spans="1:38" s="35" customFormat="1" ht="135" x14ac:dyDescent="0.2">
      <c r="A175" s="25" t="s">
        <v>5</v>
      </c>
      <c r="B175" s="5">
        <v>42598</v>
      </c>
      <c r="C175" s="27">
        <v>0.70833333333333337</v>
      </c>
      <c r="D175" s="27">
        <v>0.84375</v>
      </c>
      <c r="E175" s="29" t="s">
        <v>360</v>
      </c>
      <c r="F175" s="25" t="s">
        <v>45</v>
      </c>
      <c r="G175" s="3" t="s">
        <v>51</v>
      </c>
      <c r="H175" s="4" t="s">
        <v>361</v>
      </c>
      <c r="I175" s="90" t="s">
        <v>362</v>
      </c>
      <c r="J175" s="30"/>
      <c r="K175" s="93">
        <v>144</v>
      </c>
      <c r="L175" s="93">
        <v>67.2</v>
      </c>
      <c r="M175" s="93"/>
      <c r="N175" s="93"/>
      <c r="O175" s="93"/>
      <c r="P175" s="30"/>
      <c r="Q175" s="10"/>
      <c r="R175" s="10"/>
      <c r="S175" s="10"/>
      <c r="T175" s="10"/>
      <c r="U175" s="10"/>
      <c r="V175" s="10"/>
      <c r="W175" s="30"/>
      <c r="X175" s="32">
        <f>Table2[[#This Row],[A 
CAT 
€]]*Table2[[#This Row],[required
amount
CAT A]]</f>
        <v>0</v>
      </c>
      <c r="Y175" s="32">
        <f>Table2[[#This Row],[B 
CAT
€]]*Table2[[#This Row],[required 
amount
CAT B]]</f>
        <v>0</v>
      </c>
      <c r="Z175" s="32"/>
      <c r="AA175" s="32"/>
      <c r="AB175" s="32"/>
      <c r="AC175" s="30"/>
      <c r="AD175" s="33">
        <f>SUM(Table2[[#This Row],[Total value 
CAT A]:[Total value 
CAT E]])</f>
        <v>0</v>
      </c>
      <c r="AE175" s="34"/>
      <c r="AF175" s="34"/>
      <c r="AG175" s="34"/>
      <c r="AH175" s="34"/>
      <c r="AI175" s="34"/>
      <c r="AJ175" s="34"/>
      <c r="AK175" s="34"/>
      <c r="AL175" s="34"/>
    </row>
    <row r="176" spans="1:38" s="35" customFormat="1" ht="78.75" x14ac:dyDescent="0.2">
      <c r="A176" s="4" t="s">
        <v>5</v>
      </c>
      <c r="B176" s="5">
        <v>42599</v>
      </c>
      <c r="C176" s="7">
        <v>0.58333333333333337</v>
      </c>
      <c r="D176" s="7">
        <v>0.70833333333333337</v>
      </c>
      <c r="E176" s="3" t="s">
        <v>363</v>
      </c>
      <c r="F176" s="4" t="s">
        <v>45</v>
      </c>
      <c r="G176" s="3" t="s">
        <v>51</v>
      </c>
      <c r="H176" s="4" t="s">
        <v>364</v>
      </c>
      <c r="I176" s="91" t="s">
        <v>119</v>
      </c>
      <c r="J176" s="30"/>
      <c r="K176" s="93">
        <v>144</v>
      </c>
      <c r="L176" s="93">
        <v>67.2</v>
      </c>
      <c r="M176" s="93"/>
      <c r="N176" s="93"/>
      <c r="O176" s="93"/>
      <c r="P176" s="30"/>
      <c r="Q176" s="10"/>
      <c r="R176" s="10"/>
      <c r="S176" s="10"/>
      <c r="T176" s="10"/>
      <c r="U176" s="10"/>
      <c r="V176" s="10"/>
      <c r="W176" s="30"/>
      <c r="X176" s="32">
        <f>Table2[[#This Row],[A 
CAT 
€]]*Table2[[#This Row],[required
amount
CAT A]]</f>
        <v>0</v>
      </c>
      <c r="Y176" s="32"/>
      <c r="Z176" s="32"/>
      <c r="AA176" s="32"/>
      <c r="AB176" s="32"/>
      <c r="AC176" s="30"/>
      <c r="AD176" s="33">
        <f>SUM(Table2[[#This Row],[Total value 
CAT A]:[Total value 
CAT E]])</f>
        <v>0</v>
      </c>
      <c r="AE176" s="34"/>
      <c r="AF176" s="34"/>
      <c r="AG176" s="34"/>
      <c r="AH176" s="34"/>
      <c r="AI176" s="34"/>
      <c r="AJ176" s="34"/>
      <c r="AK176" s="34"/>
      <c r="AL176" s="34"/>
    </row>
    <row r="177" spans="1:38" s="35" customFormat="1" ht="67.5" x14ac:dyDescent="0.2">
      <c r="A177" s="25" t="s">
        <v>5</v>
      </c>
      <c r="B177" s="5">
        <v>42600</v>
      </c>
      <c r="C177" s="7">
        <v>0.58333333333333337</v>
      </c>
      <c r="D177" s="7">
        <v>0.66666666666666663</v>
      </c>
      <c r="E177" s="29" t="s">
        <v>365</v>
      </c>
      <c r="F177" s="25" t="s">
        <v>45</v>
      </c>
      <c r="G177" s="3" t="s">
        <v>51</v>
      </c>
      <c r="H177" s="25" t="s">
        <v>366</v>
      </c>
      <c r="I177" s="90" t="s">
        <v>119</v>
      </c>
      <c r="J177" s="30"/>
      <c r="K177" s="93">
        <v>144</v>
      </c>
      <c r="L177" s="93">
        <v>67.2</v>
      </c>
      <c r="M177" s="93"/>
      <c r="N177" s="93"/>
      <c r="O177" s="93"/>
      <c r="P177" s="30"/>
      <c r="Q177" s="10"/>
      <c r="R177" s="10"/>
      <c r="S177" s="10"/>
      <c r="T177" s="10"/>
      <c r="U177" s="10"/>
      <c r="V177" s="10"/>
      <c r="W177" s="30"/>
      <c r="X177" s="32">
        <f>Table2[[#This Row],[A 
CAT 
€]]*Table2[[#This Row],[required
amount
CAT A]]</f>
        <v>0</v>
      </c>
      <c r="Y177" s="32"/>
      <c r="Z177" s="32"/>
      <c r="AA177" s="32"/>
      <c r="AB177" s="32"/>
      <c r="AC177" s="30"/>
      <c r="AD177" s="33">
        <f>SUM(Table2[[#This Row],[Total value 
CAT A]:[Total value 
CAT E]])</f>
        <v>0</v>
      </c>
      <c r="AE177" s="34"/>
      <c r="AF177" s="34"/>
      <c r="AG177" s="34"/>
      <c r="AH177" s="34"/>
      <c r="AI177" s="34"/>
      <c r="AJ177" s="34"/>
      <c r="AK177" s="34"/>
      <c r="AL177" s="34"/>
    </row>
    <row r="178" spans="1:38" s="35" customFormat="1" ht="112.5" x14ac:dyDescent="0.2">
      <c r="A178" s="4" t="s">
        <v>5</v>
      </c>
      <c r="B178" s="5">
        <v>42601</v>
      </c>
      <c r="C178" s="7">
        <v>0.58333333333333337</v>
      </c>
      <c r="D178" s="7">
        <v>0.6875</v>
      </c>
      <c r="E178" s="3" t="s">
        <v>367</v>
      </c>
      <c r="F178" s="4" t="s">
        <v>45</v>
      </c>
      <c r="G178" s="3" t="s">
        <v>51</v>
      </c>
      <c r="H178" s="4" t="s">
        <v>368</v>
      </c>
      <c r="I178" s="91" t="s">
        <v>119</v>
      </c>
      <c r="J178" s="30"/>
      <c r="K178" s="93">
        <v>105.6</v>
      </c>
      <c r="L178" s="93">
        <v>67.2</v>
      </c>
      <c r="M178" s="93"/>
      <c r="N178" s="93"/>
      <c r="O178" s="93"/>
      <c r="P178" s="30"/>
      <c r="Q178" s="10"/>
      <c r="R178" s="10"/>
      <c r="S178" s="10"/>
      <c r="T178" s="10"/>
      <c r="U178" s="10"/>
      <c r="V178" s="10"/>
      <c r="W178" s="30"/>
      <c r="X178" s="32">
        <f>Table2[[#This Row],[A 
CAT 
€]]*Table2[[#This Row],[required
amount
CAT A]]</f>
        <v>0</v>
      </c>
      <c r="Y178" s="32">
        <f>Table2[[#This Row],[B 
CAT
€]]*Table2[[#This Row],[required 
amount
CAT B]]</f>
        <v>0</v>
      </c>
      <c r="Z178" s="32"/>
      <c r="AA178" s="32"/>
      <c r="AB178" s="32"/>
      <c r="AC178" s="30"/>
      <c r="AD178" s="33">
        <f>SUM(Table2[[#This Row],[Total value 
CAT A]:[Total value 
CAT E]])</f>
        <v>0</v>
      </c>
      <c r="AE178" s="34"/>
      <c r="AF178" s="34"/>
      <c r="AG178" s="34"/>
      <c r="AH178" s="34"/>
      <c r="AI178" s="34"/>
      <c r="AJ178" s="34"/>
      <c r="AK178" s="34"/>
      <c r="AL178" s="34"/>
    </row>
    <row r="179" spans="1:38" s="35" customFormat="1" ht="101.25" x14ac:dyDescent="0.2">
      <c r="A179" s="4" t="s">
        <v>5</v>
      </c>
      <c r="B179" s="5">
        <v>42602</v>
      </c>
      <c r="C179" s="7">
        <v>0.58333333333333337</v>
      </c>
      <c r="D179" s="7">
        <v>0.64583333333333337</v>
      </c>
      <c r="E179" s="3" t="s">
        <v>370</v>
      </c>
      <c r="F179" s="4" t="s">
        <v>45</v>
      </c>
      <c r="G179" s="3" t="s">
        <v>51</v>
      </c>
      <c r="H179" s="4" t="s">
        <v>369</v>
      </c>
      <c r="I179" s="91" t="s">
        <v>119</v>
      </c>
      <c r="J179" s="30"/>
      <c r="K179" s="93">
        <v>144</v>
      </c>
      <c r="L179" s="93">
        <v>67.2</v>
      </c>
      <c r="M179" s="93"/>
      <c r="N179" s="93"/>
      <c r="O179" s="93"/>
      <c r="P179" s="30"/>
      <c r="Q179" s="10"/>
      <c r="R179" s="10"/>
      <c r="S179" s="10"/>
      <c r="T179" s="10"/>
      <c r="U179" s="10"/>
      <c r="V179" s="10"/>
      <c r="W179" s="30"/>
      <c r="X179" s="32">
        <f>Table2[[#This Row],[A 
CAT 
€]]*Table2[[#This Row],[required
amount
CAT A]]</f>
        <v>0</v>
      </c>
      <c r="Y179" s="32">
        <f>Table2[[#This Row],[B 
CAT
€]]*Table2[[#This Row],[required 
amount
CAT B]]</f>
        <v>0</v>
      </c>
      <c r="Z179" s="32"/>
      <c r="AA179" s="32"/>
      <c r="AB179" s="32"/>
      <c r="AC179" s="30"/>
      <c r="AD179" s="33">
        <f>SUM(Table2[[#This Row],[Total value 
CAT A]:[Total value 
CAT E]])</f>
        <v>0</v>
      </c>
      <c r="AE179" s="34"/>
      <c r="AF179" s="34"/>
      <c r="AG179" s="34"/>
      <c r="AH179" s="34"/>
      <c r="AI179" s="34"/>
      <c r="AJ179" s="34"/>
      <c r="AK179" s="34"/>
      <c r="AL179" s="34"/>
    </row>
    <row r="180" spans="1:38" s="35" customFormat="1" ht="135" x14ac:dyDescent="0.2">
      <c r="A180" s="4" t="s">
        <v>5</v>
      </c>
      <c r="B180" s="5">
        <v>42603</v>
      </c>
      <c r="C180" s="7">
        <v>0.58333333333333337</v>
      </c>
      <c r="D180" s="7">
        <v>0.66666666666666663</v>
      </c>
      <c r="E180" s="29" t="s">
        <v>371</v>
      </c>
      <c r="F180" s="4" t="s">
        <v>45</v>
      </c>
      <c r="G180" s="3" t="s">
        <v>51</v>
      </c>
      <c r="H180" s="4" t="s">
        <v>372</v>
      </c>
      <c r="I180" s="91" t="s">
        <v>119</v>
      </c>
      <c r="J180" s="30"/>
      <c r="K180" s="93">
        <v>144</v>
      </c>
      <c r="L180" s="93">
        <v>67.2</v>
      </c>
      <c r="M180" s="93"/>
      <c r="N180" s="93"/>
      <c r="O180" s="93"/>
      <c r="P180" s="30"/>
      <c r="Q180" s="10"/>
      <c r="R180" s="10"/>
      <c r="S180" s="10"/>
      <c r="T180" s="10"/>
      <c r="U180" s="10"/>
      <c r="V180" s="10"/>
      <c r="W180" s="30"/>
      <c r="X180" s="32">
        <f>Table2[[#This Row],[A 
CAT 
€]]*Table2[[#This Row],[required
amount
CAT A]]</f>
        <v>0</v>
      </c>
      <c r="Y180" s="32">
        <f>Table2[[#This Row],[B 
CAT
€]]*Table2[[#This Row],[required 
amount
CAT B]]</f>
        <v>0</v>
      </c>
      <c r="Z180" s="32"/>
      <c r="AA180" s="32"/>
      <c r="AB180" s="32"/>
      <c r="AC180" s="30"/>
      <c r="AD180" s="33">
        <f>SUM(Table2[[#This Row],[Total value 
CAT A]:[Total value 
CAT E]])</f>
        <v>0</v>
      </c>
      <c r="AE180" s="34"/>
      <c r="AF180" s="34"/>
      <c r="AG180" s="34"/>
      <c r="AH180" s="34"/>
      <c r="AI180" s="34"/>
      <c r="AJ180" s="34"/>
      <c r="AK180" s="34"/>
      <c r="AL180" s="34"/>
    </row>
    <row r="181" spans="1:38" s="35" customFormat="1" ht="67.5" x14ac:dyDescent="0.2">
      <c r="A181" s="25" t="s">
        <v>14</v>
      </c>
      <c r="B181" s="5">
        <v>42589</v>
      </c>
      <c r="C181" s="27">
        <v>0.52083333333333337</v>
      </c>
      <c r="D181" s="27">
        <v>0.67708333333333337</v>
      </c>
      <c r="E181" s="29" t="s">
        <v>373</v>
      </c>
      <c r="F181" s="25" t="s">
        <v>47</v>
      </c>
      <c r="G181" s="29" t="s">
        <v>374</v>
      </c>
      <c r="H181" s="25" t="s">
        <v>375</v>
      </c>
      <c r="I181" s="90" t="s">
        <v>116</v>
      </c>
      <c r="J181" s="30"/>
      <c r="K181" s="93">
        <v>48</v>
      </c>
      <c r="L181" s="93">
        <v>33.6</v>
      </c>
      <c r="M181" s="93">
        <v>24</v>
      </c>
      <c r="N181" s="93"/>
      <c r="O181" s="93"/>
      <c r="P181" s="30"/>
      <c r="Q181" s="10"/>
      <c r="R181" s="10"/>
      <c r="S181" s="10"/>
      <c r="T181" s="10"/>
      <c r="U181" s="10"/>
      <c r="V181" s="10"/>
      <c r="W181" s="30"/>
      <c r="X181" s="32">
        <f>Table2[[#This Row],[A 
CAT 
€]]*Table2[[#This Row],[required
amount
CAT A]]</f>
        <v>0</v>
      </c>
      <c r="Y181" s="32">
        <f>Table2[[#This Row],[B 
CAT
€]]*Table2[[#This Row],[required 
amount
CAT B]]</f>
        <v>0</v>
      </c>
      <c r="Z181" s="32"/>
      <c r="AA181" s="32"/>
      <c r="AB181" s="32"/>
      <c r="AC181" s="30"/>
      <c r="AD181" s="33">
        <f>SUM(Table2[[#This Row],[Total value 
CAT A]:[Total value 
CAT E]])</f>
        <v>0</v>
      </c>
      <c r="AE181" s="34"/>
      <c r="AF181" s="34"/>
      <c r="AG181" s="34"/>
      <c r="AH181" s="34"/>
      <c r="AI181" s="34"/>
      <c r="AJ181" s="34"/>
      <c r="AK181" s="34"/>
      <c r="AL181" s="34"/>
    </row>
    <row r="182" spans="1:38" s="35" customFormat="1" ht="67.5" x14ac:dyDescent="0.2">
      <c r="A182" s="4" t="s">
        <v>14</v>
      </c>
      <c r="B182" s="5">
        <v>42590</v>
      </c>
      <c r="C182" s="38">
        <v>0.52083333333333337</v>
      </c>
      <c r="D182" s="38">
        <v>0.66666666666666663</v>
      </c>
      <c r="E182" s="29" t="s">
        <v>376</v>
      </c>
      <c r="F182" s="4" t="s">
        <v>47</v>
      </c>
      <c r="G182" s="3" t="s">
        <v>374</v>
      </c>
      <c r="H182" s="4" t="s">
        <v>377</v>
      </c>
      <c r="I182" s="90" t="s">
        <v>116</v>
      </c>
      <c r="J182" s="30"/>
      <c r="K182" s="93">
        <v>48</v>
      </c>
      <c r="L182" s="93">
        <v>33.6</v>
      </c>
      <c r="M182" s="93">
        <v>24</v>
      </c>
      <c r="N182" s="93"/>
      <c r="O182" s="93"/>
      <c r="P182" s="30"/>
      <c r="Q182" s="10"/>
      <c r="R182" s="10"/>
      <c r="S182" s="10"/>
      <c r="T182" s="10"/>
      <c r="U182" s="10"/>
      <c r="V182" s="10"/>
      <c r="W182" s="30"/>
      <c r="X182" s="32">
        <f>Table2[[#This Row],[A 
CAT 
€]]*Table2[[#This Row],[required
amount
CAT A]]</f>
        <v>0</v>
      </c>
      <c r="Y182" s="32">
        <f>Table2[[#This Row],[B 
CAT
€]]*Table2[[#This Row],[required 
amount
CAT B]]</f>
        <v>0</v>
      </c>
      <c r="Z182" s="32"/>
      <c r="AA182" s="32"/>
      <c r="AB182" s="32"/>
      <c r="AC182" s="30"/>
      <c r="AD182" s="33">
        <f>SUM(Table2[[#This Row],[Total value 
CAT A]:[Total value 
CAT E]])</f>
        <v>0</v>
      </c>
      <c r="AE182" s="34"/>
      <c r="AF182" s="34"/>
      <c r="AG182" s="34"/>
      <c r="AH182" s="34"/>
      <c r="AI182" s="34"/>
      <c r="AJ182" s="34"/>
      <c r="AK182" s="34"/>
      <c r="AL182" s="34"/>
    </row>
    <row r="183" spans="1:38" s="35" customFormat="1" ht="45" x14ac:dyDescent="0.2">
      <c r="A183" s="25" t="s">
        <v>14</v>
      </c>
      <c r="B183" s="5">
        <v>42591</v>
      </c>
      <c r="C183" s="38">
        <v>0.5625</v>
      </c>
      <c r="D183" s="38">
        <v>0.66666666666666663</v>
      </c>
      <c r="E183" s="29" t="s">
        <v>378</v>
      </c>
      <c r="F183" s="25" t="s">
        <v>47</v>
      </c>
      <c r="G183" s="29" t="s">
        <v>374</v>
      </c>
      <c r="H183" s="25" t="s">
        <v>379</v>
      </c>
      <c r="I183" s="90" t="s">
        <v>119</v>
      </c>
      <c r="J183" s="30"/>
      <c r="K183" s="93">
        <v>124.8</v>
      </c>
      <c r="L183" s="93">
        <v>86.4</v>
      </c>
      <c r="M183" s="93">
        <v>48</v>
      </c>
      <c r="N183" s="93"/>
      <c r="O183" s="93"/>
      <c r="P183" s="30"/>
      <c r="Q183" s="10"/>
      <c r="R183" s="10"/>
      <c r="S183" s="10"/>
      <c r="T183" s="10"/>
      <c r="U183" s="10"/>
      <c r="V183" s="10"/>
      <c r="W183" s="30"/>
      <c r="X183" s="32">
        <f>Table2[[#This Row],[A 
CAT 
€]]*Table2[[#This Row],[required
amount
CAT A]]</f>
        <v>0</v>
      </c>
      <c r="Y183" s="32">
        <f>Table2[[#This Row],[B 
CAT
€]]*Table2[[#This Row],[required 
amount
CAT B]]</f>
        <v>0</v>
      </c>
      <c r="Z183" s="32"/>
      <c r="AA183" s="32"/>
      <c r="AB183" s="32"/>
      <c r="AC183" s="30"/>
      <c r="AD183" s="33">
        <f>SUM(Table2[[#This Row],[Total value 
CAT A]:[Total value 
CAT E]])</f>
        <v>0</v>
      </c>
      <c r="AE183" s="34"/>
      <c r="AF183" s="34"/>
      <c r="AG183" s="34"/>
      <c r="AH183" s="34"/>
      <c r="AI183" s="34"/>
      <c r="AJ183" s="34"/>
      <c r="AK183" s="34"/>
      <c r="AL183" s="34"/>
    </row>
    <row r="184" spans="1:38" s="35" customFormat="1" ht="33.75" x14ac:dyDescent="0.2">
      <c r="A184" s="4" t="s">
        <v>14</v>
      </c>
      <c r="B184" s="5">
        <v>42592</v>
      </c>
      <c r="C184" s="38">
        <v>0.5625</v>
      </c>
      <c r="D184" s="38">
        <v>0.67361111111111116</v>
      </c>
      <c r="E184" s="29" t="s">
        <v>380</v>
      </c>
      <c r="F184" s="4" t="s">
        <v>47</v>
      </c>
      <c r="G184" s="3" t="s">
        <v>374</v>
      </c>
      <c r="H184" s="4" t="s">
        <v>381</v>
      </c>
      <c r="I184" s="90" t="s">
        <v>119</v>
      </c>
      <c r="J184" s="30"/>
      <c r="K184" s="93">
        <v>124.8</v>
      </c>
      <c r="L184" s="93">
        <v>86.4</v>
      </c>
      <c r="M184" s="93">
        <v>48</v>
      </c>
      <c r="N184" s="93"/>
      <c r="O184" s="93"/>
      <c r="P184" s="30"/>
      <c r="Q184" s="10"/>
      <c r="R184" s="10"/>
      <c r="S184" s="10"/>
      <c r="T184" s="10"/>
      <c r="U184" s="10"/>
      <c r="V184" s="10"/>
      <c r="W184" s="30"/>
      <c r="X184" s="32">
        <f>Table2[[#This Row],[A 
CAT 
€]]*Table2[[#This Row],[required
amount
CAT A]]</f>
        <v>0</v>
      </c>
      <c r="Y184" s="32">
        <f>Table2[[#This Row],[B 
CAT
€]]*Table2[[#This Row],[required 
amount
CAT B]]</f>
        <v>0</v>
      </c>
      <c r="Z184" s="32"/>
      <c r="AA184" s="32"/>
      <c r="AB184" s="32"/>
      <c r="AC184" s="30"/>
      <c r="AD184" s="33">
        <f>SUM(Table2[[#This Row],[Total value 
CAT A]:[Total value 
CAT E]])</f>
        <v>0</v>
      </c>
      <c r="AE184" s="34"/>
      <c r="AF184" s="34"/>
      <c r="AG184" s="34"/>
      <c r="AH184" s="34"/>
      <c r="AI184" s="34"/>
      <c r="AJ184" s="34"/>
      <c r="AK184" s="34"/>
      <c r="AL184" s="34"/>
    </row>
    <row r="185" spans="1:38" s="35" customFormat="1" ht="78.75" x14ac:dyDescent="0.2">
      <c r="A185" s="25" t="s">
        <v>14</v>
      </c>
      <c r="B185" s="5">
        <v>42593</v>
      </c>
      <c r="C185" s="38">
        <v>0.52083333333333337</v>
      </c>
      <c r="D185" s="38">
        <v>0.67361111111111116</v>
      </c>
      <c r="E185" s="29" t="s">
        <v>382</v>
      </c>
      <c r="F185" s="25" t="s">
        <v>47</v>
      </c>
      <c r="G185" s="29" t="s">
        <v>374</v>
      </c>
      <c r="H185" s="25" t="s">
        <v>383</v>
      </c>
      <c r="I185" s="90" t="s">
        <v>119</v>
      </c>
      <c r="J185" s="30"/>
      <c r="K185" s="93">
        <v>124.8</v>
      </c>
      <c r="L185" s="93">
        <v>86.4</v>
      </c>
      <c r="M185" s="93">
        <v>48</v>
      </c>
      <c r="N185" s="93"/>
      <c r="O185" s="93"/>
      <c r="P185" s="30"/>
      <c r="Q185" s="10"/>
      <c r="R185" s="10"/>
      <c r="S185" s="10"/>
      <c r="T185" s="10"/>
      <c r="U185" s="10"/>
      <c r="V185" s="10"/>
      <c r="W185" s="30"/>
      <c r="X185" s="32">
        <f>Table2[[#This Row],[A 
CAT 
€]]*Table2[[#This Row],[required
amount
CAT A]]</f>
        <v>0</v>
      </c>
      <c r="Y185" s="32">
        <f>Table2[[#This Row],[B 
CAT
€]]*Table2[[#This Row],[required 
amount
CAT B]]</f>
        <v>0</v>
      </c>
      <c r="Z185" s="32"/>
      <c r="AA185" s="32"/>
      <c r="AB185" s="32"/>
      <c r="AC185" s="30"/>
      <c r="AD185" s="33">
        <f>SUM(Table2[[#This Row],[Total value 
CAT A]:[Total value 
CAT E]])</f>
        <v>0</v>
      </c>
      <c r="AE185" s="34"/>
      <c r="AF185" s="34"/>
      <c r="AG185" s="34"/>
      <c r="AH185" s="34"/>
      <c r="AI185" s="34"/>
      <c r="AJ185" s="34"/>
      <c r="AK185" s="34"/>
      <c r="AL185" s="34"/>
    </row>
    <row r="186" spans="1:38" s="35" customFormat="1" ht="90" x14ac:dyDescent="0.2">
      <c r="A186" s="4" t="s">
        <v>20</v>
      </c>
      <c r="B186" s="5">
        <v>42597</v>
      </c>
      <c r="C186" s="38">
        <v>0.375</v>
      </c>
      <c r="D186" s="38">
        <v>0.5</v>
      </c>
      <c r="E186" s="29" t="s">
        <v>384</v>
      </c>
      <c r="F186" s="4" t="s">
        <v>43</v>
      </c>
      <c r="G186" s="3" t="s">
        <v>102</v>
      </c>
      <c r="H186" s="4" t="s">
        <v>385</v>
      </c>
      <c r="I186" s="90" t="s">
        <v>116</v>
      </c>
      <c r="J186" s="30"/>
      <c r="K186" s="93">
        <v>33.6</v>
      </c>
      <c r="L186" s="93">
        <v>28.8</v>
      </c>
      <c r="M186" s="93">
        <v>19.2</v>
      </c>
      <c r="N186" s="93"/>
      <c r="O186" s="93"/>
      <c r="P186" s="30"/>
      <c r="Q186" s="10"/>
      <c r="R186" s="10"/>
      <c r="S186" s="10"/>
      <c r="T186" s="10"/>
      <c r="U186" s="10"/>
      <c r="V186" s="10"/>
      <c r="W186" s="30"/>
      <c r="X186" s="32">
        <f>Table2[[#This Row],[A 
CAT 
€]]*Table2[[#This Row],[required
amount
CAT A]]</f>
        <v>0</v>
      </c>
      <c r="Y186" s="32">
        <f>Table2[[#This Row],[B 
CAT
€]]*Table2[[#This Row],[required 
amount
CAT B]]</f>
        <v>0</v>
      </c>
      <c r="Z186" s="32"/>
      <c r="AA186" s="32"/>
      <c r="AB186" s="32"/>
      <c r="AC186" s="30"/>
      <c r="AD186" s="33">
        <f>SUM(Table2[[#This Row],[Total value 
CAT A]:[Total value 
CAT E]])</f>
        <v>0</v>
      </c>
      <c r="AE186" s="34"/>
      <c r="AF186" s="34"/>
      <c r="AG186" s="34"/>
      <c r="AH186" s="34"/>
      <c r="AI186" s="34"/>
      <c r="AJ186" s="34"/>
      <c r="AK186" s="34"/>
      <c r="AL186" s="34"/>
    </row>
    <row r="187" spans="1:38" s="35" customFormat="1" ht="90" x14ac:dyDescent="0.2">
      <c r="A187" s="25" t="s">
        <v>20</v>
      </c>
      <c r="B187" s="5">
        <v>42598</v>
      </c>
      <c r="C187" s="38">
        <v>0.375</v>
      </c>
      <c r="D187" s="38">
        <v>0.44791666666666669</v>
      </c>
      <c r="E187" s="29" t="s">
        <v>386</v>
      </c>
      <c r="F187" s="25" t="s">
        <v>43</v>
      </c>
      <c r="G187" s="29" t="s">
        <v>102</v>
      </c>
      <c r="H187" s="25" t="s">
        <v>387</v>
      </c>
      <c r="I187" s="90" t="s">
        <v>119</v>
      </c>
      <c r="J187" s="30"/>
      <c r="K187" s="93">
        <v>100.8</v>
      </c>
      <c r="L187" s="93">
        <v>76.8</v>
      </c>
      <c r="M187" s="93">
        <v>48</v>
      </c>
      <c r="N187" s="93"/>
      <c r="O187" s="93"/>
      <c r="P187" s="30"/>
      <c r="Q187" s="10"/>
      <c r="R187" s="10"/>
      <c r="S187" s="10"/>
      <c r="T187" s="10"/>
      <c r="U187" s="10"/>
      <c r="V187" s="10"/>
      <c r="W187" s="30"/>
      <c r="X187" s="32">
        <f>Table2[[#This Row],[A 
CAT 
€]]*Table2[[#This Row],[required
amount
CAT A]]</f>
        <v>0</v>
      </c>
      <c r="Y187" s="32">
        <f>Table2[[#This Row],[B 
CAT
€]]*Table2[[#This Row],[required 
amount
CAT B]]</f>
        <v>0</v>
      </c>
      <c r="Z187" s="32"/>
      <c r="AA187" s="32"/>
      <c r="AB187" s="32"/>
      <c r="AC187" s="30"/>
      <c r="AD187" s="33">
        <f>SUM(Table2[[#This Row],[Total value 
CAT A]:[Total value 
CAT E]])</f>
        <v>0</v>
      </c>
      <c r="AE187" s="34"/>
      <c r="AF187" s="34"/>
      <c r="AG187" s="34"/>
      <c r="AH187" s="34"/>
      <c r="AI187" s="34"/>
      <c r="AJ187" s="34"/>
      <c r="AK187" s="34"/>
      <c r="AL187" s="34"/>
    </row>
    <row r="188" spans="1:38" s="35" customFormat="1" ht="90" x14ac:dyDescent="0.2">
      <c r="A188" s="4" t="s">
        <v>20</v>
      </c>
      <c r="B188" s="5">
        <v>42599</v>
      </c>
      <c r="C188" s="38">
        <v>0.375</v>
      </c>
      <c r="D188" s="38">
        <v>0.5</v>
      </c>
      <c r="E188" s="29" t="s">
        <v>388</v>
      </c>
      <c r="F188" s="4" t="s">
        <v>43</v>
      </c>
      <c r="G188" s="3" t="s">
        <v>102</v>
      </c>
      <c r="H188" s="4" t="s">
        <v>389</v>
      </c>
      <c r="I188" s="90" t="s">
        <v>116</v>
      </c>
      <c r="J188" s="30"/>
      <c r="K188" s="93">
        <v>33.6</v>
      </c>
      <c r="L188" s="93">
        <v>28.8</v>
      </c>
      <c r="M188" s="93">
        <v>19.2</v>
      </c>
      <c r="N188" s="93"/>
      <c r="O188" s="93"/>
      <c r="P188" s="30"/>
      <c r="Q188" s="10"/>
      <c r="R188" s="10"/>
      <c r="S188" s="10"/>
      <c r="T188" s="10"/>
      <c r="U188" s="10"/>
      <c r="V188" s="10"/>
      <c r="W188" s="30"/>
      <c r="X188" s="32">
        <f>Table2[[#This Row],[A 
CAT 
€]]*Table2[[#This Row],[required
amount
CAT A]]</f>
        <v>0</v>
      </c>
      <c r="Y188" s="32">
        <f>Table2[[#This Row],[B 
CAT
€]]*Table2[[#This Row],[required 
amount
CAT B]]</f>
        <v>0</v>
      </c>
      <c r="Z188" s="32"/>
      <c r="AA188" s="32"/>
      <c r="AB188" s="32"/>
      <c r="AC188" s="30"/>
      <c r="AD188" s="33">
        <f>SUM(Table2[[#This Row],[Total value 
CAT A]:[Total value 
CAT E]])</f>
        <v>0</v>
      </c>
      <c r="AE188" s="34"/>
      <c r="AF188" s="34"/>
      <c r="AG188" s="34"/>
      <c r="AH188" s="34"/>
      <c r="AI188" s="34"/>
      <c r="AJ188" s="34"/>
      <c r="AK188" s="34"/>
      <c r="AL188" s="34"/>
    </row>
    <row r="189" spans="1:38" s="35" customFormat="1" ht="90" x14ac:dyDescent="0.2">
      <c r="A189" s="4" t="s">
        <v>20</v>
      </c>
      <c r="B189" s="5">
        <v>42600</v>
      </c>
      <c r="C189" s="7">
        <v>0.375</v>
      </c>
      <c r="D189" s="7">
        <v>0.44791666666666669</v>
      </c>
      <c r="E189" s="29" t="s">
        <v>390</v>
      </c>
      <c r="F189" s="4" t="s">
        <v>43</v>
      </c>
      <c r="G189" s="3" t="s">
        <v>102</v>
      </c>
      <c r="H189" s="4" t="s">
        <v>391</v>
      </c>
      <c r="I189" s="91" t="s">
        <v>119</v>
      </c>
      <c r="J189" s="30"/>
      <c r="K189" s="93">
        <v>100.8</v>
      </c>
      <c r="L189" s="93">
        <v>76.8</v>
      </c>
      <c r="M189" s="93">
        <v>48</v>
      </c>
      <c r="N189" s="93"/>
      <c r="O189" s="93"/>
      <c r="P189" s="30"/>
      <c r="Q189" s="10"/>
      <c r="R189" s="10"/>
      <c r="S189" s="10"/>
      <c r="T189" s="10"/>
      <c r="U189" s="10"/>
      <c r="V189" s="10"/>
      <c r="W189" s="30"/>
      <c r="X189" s="32">
        <f>Table2[[#This Row],[A 
CAT 
€]]*Table2[[#This Row],[required
amount
CAT A]]</f>
        <v>0</v>
      </c>
      <c r="Y189" s="32">
        <f>Table2[[#This Row],[B 
CAT
€]]*Table2[[#This Row],[required 
amount
CAT B]]</f>
        <v>0</v>
      </c>
      <c r="Z189" s="32">
        <f>Table2[[#This Row],[C 
CAT
€]]*Table2[[#This Row],[required 
amount
CAT C]]</f>
        <v>0</v>
      </c>
      <c r="AA189" s="32">
        <f>Table2[[#This Row],[D 
CAT
€]]*Table2[[#This Row],[required 
amount
CAT D]]</f>
        <v>0</v>
      </c>
      <c r="AB189" s="32"/>
      <c r="AC189" s="30"/>
      <c r="AD189" s="33">
        <f>SUM(Table2[[#This Row],[Total value 
CAT A]:[Total value 
CAT E]])</f>
        <v>0</v>
      </c>
      <c r="AE189" s="34"/>
      <c r="AF189" s="34"/>
      <c r="AG189" s="34"/>
      <c r="AH189" s="34"/>
      <c r="AI189" s="34"/>
      <c r="AJ189" s="34"/>
      <c r="AK189" s="34"/>
      <c r="AL189" s="34"/>
    </row>
    <row r="190" spans="1:38" s="35" customFormat="1" ht="90" x14ac:dyDescent="0.2">
      <c r="A190" s="25" t="s">
        <v>20</v>
      </c>
      <c r="B190" s="5">
        <v>42601</v>
      </c>
      <c r="C190" s="27">
        <v>0.375</v>
      </c>
      <c r="D190" s="27">
        <v>0.48958333333333331</v>
      </c>
      <c r="E190" s="29" t="s">
        <v>392</v>
      </c>
      <c r="F190" s="25" t="s">
        <v>43</v>
      </c>
      <c r="G190" s="3" t="s">
        <v>102</v>
      </c>
      <c r="H190" s="25" t="s">
        <v>393</v>
      </c>
      <c r="I190" s="90" t="s">
        <v>116</v>
      </c>
      <c r="J190" s="30"/>
      <c r="K190" s="93">
        <v>33.6</v>
      </c>
      <c r="L190" s="93">
        <v>28.8</v>
      </c>
      <c r="M190" s="93">
        <v>19.2</v>
      </c>
      <c r="N190" s="93"/>
      <c r="O190" s="93"/>
      <c r="P190" s="30"/>
      <c r="Q190" s="10"/>
      <c r="R190" s="10"/>
      <c r="S190" s="10"/>
      <c r="T190" s="10"/>
      <c r="U190" s="10"/>
      <c r="V190" s="10"/>
      <c r="W190" s="30"/>
      <c r="X190" s="32">
        <f>Table2[[#This Row],[A 
CAT 
€]]*Table2[[#This Row],[required
amount
CAT A]]</f>
        <v>0</v>
      </c>
      <c r="Y190" s="32">
        <f>Table2[[#This Row],[B 
CAT
€]]*Table2[[#This Row],[required 
amount
CAT B]]</f>
        <v>0</v>
      </c>
      <c r="Z190" s="32">
        <f>Table2[[#This Row],[C 
CAT
€]]*Table2[[#This Row],[required 
amount
CAT C]]</f>
        <v>0</v>
      </c>
      <c r="AA190" s="32">
        <f>Table2[[#This Row],[D 
CAT
€]]*Table2[[#This Row],[required 
amount
CAT D]]</f>
        <v>0</v>
      </c>
      <c r="AB190" s="32"/>
      <c r="AC190" s="30"/>
      <c r="AD190" s="33">
        <f>SUM(Table2[[#This Row],[Total value 
CAT A]:[Total value 
CAT E]])</f>
        <v>0</v>
      </c>
      <c r="AE190" s="34"/>
      <c r="AF190" s="34"/>
      <c r="AG190" s="34"/>
      <c r="AH190" s="34"/>
      <c r="AI190" s="34"/>
      <c r="AJ190" s="34"/>
      <c r="AK190" s="34"/>
      <c r="AL190" s="34"/>
    </row>
    <row r="191" spans="1:38" s="35" customFormat="1" ht="90" x14ac:dyDescent="0.2">
      <c r="A191" s="4" t="s">
        <v>20</v>
      </c>
      <c r="B191" s="5">
        <v>42602</v>
      </c>
      <c r="C191" s="27">
        <v>0.375</v>
      </c>
      <c r="D191" s="27">
        <v>0.44791666666666669</v>
      </c>
      <c r="E191" s="29" t="s">
        <v>394</v>
      </c>
      <c r="F191" s="4" t="s">
        <v>43</v>
      </c>
      <c r="G191" s="3" t="s">
        <v>102</v>
      </c>
      <c r="H191" s="4" t="s">
        <v>395</v>
      </c>
      <c r="I191" s="91" t="s">
        <v>119</v>
      </c>
      <c r="J191" s="30"/>
      <c r="K191" s="93">
        <v>100.8</v>
      </c>
      <c r="L191" s="93">
        <v>76.8</v>
      </c>
      <c r="M191" s="93">
        <v>48</v>
      </c>
      <c r="N191" s="93"/>
      <c r="O191" s="93"/>
      <c r="P191" s="30"/>
      <c r="Q191" s="10"/>
      <c r="R191" s="10"/>
      <c r="S191" s="10"/>
      <c r="T191" s="10"/>
      <c r="U191" s="10"/>
      <c r="V191" s="10"/>
      <c r="W191" s="30"/>
      <c r="X191" s="32">
        <f>Table2[[#This Row],[A 
CAT 
€]]*Table2[[#This Row],[required
amount
CAT A]]</f>
        <v>0</v>
      </c>
      <c r="Y191" s="32">
        <f>Table2[[#This Row],[B 
CAT
€]]*Table2[[#This Row],[required 
amount
CAT B]]</f>
        <v>0</v>
      </c>
      <c r="Z191" s="32">
        <f>Table2[[#This Row],[C 
CAT
€]]*Table2[[#This Row],[required 
amount
CAT C]]</f>
        <v>0</v>
      </c>
      <c r="AA191" s="32">
        <f>Table2[[#This Row],[D 
CAT
€]]*Table2[[#This Row],[required 
amount
CAT D]]</f>
        <v>0</v>
      </c>
      <c r="AB191" s="32"/>
      <c r="AC191" s="30"/>
      <c r="AD191" s="33">
        <f>SUM(Table2[[#This Row],[Total value 
CAT A]:[Total value 
CAT E]])</f>
        <v>0</v>
      </c>
      <c r="AE191" s="34"/>
      <c r="AF191" s="34"/>
      <c r="AG191" s="34"/>
      <c r="AH191" s="34"/>
      <c r="AI191" s="34"/>
      <c r="AJ191" s="34"/>
      <c r="AK191" s="34"/>
      <c r="AL191" s="34"/>
    </row>
    <row r="192" spans="1:38" s="35" customFormat="1" ht="22.5" x14ac:dyDescent="0.2">
      <c r="A192" s="4" t="s">
        <v>34</v>
      </c>
      <c r="B192" s="5">
        <v>42603</v>
      </c>
      <c r="C192" s="27">
        <v>0.75</v>
      </c>
      <c r="D192" s="27">
        <v>0.95833333333333337</v>
      </c>
      <c r="E192" s="29" t="s">
        <v>396</v>
      </c>
      <c r="F192" s="4" t="s">
        <v>67</v>
      </c>
      <c r="G192" s="3" t="s">
        <v>397</v>
      </c>
      <c r="H192" s="4" t="s">
        <v>398</v>
      </c>
      <c r="I192" s="91" t="s">
        <v>399</v>
      </c>
      <c r="J192" s="30"/>
      <c r="K192" s="93">
        <v>1248</v>
      </c>
      <c r="L192" s="93">
        <v>888</v>
      </c>
      <c r="M192" s="93">
        <v>608</v>
      </c>
      <c r="N192" s="93">
        <v>288</v>
      </c>
      <c r="O192" s="93"/>
      <c r="P192" s="30"/>
      <c r="Q192" s="10"/>
      <c r="R192" s="10"/>
      <c r="S192" s="10"/>
      <c r="T192" s="10"/>
      <c r="U192" s="10"/>
      <c r="V192" s="10"/>
      <c r="W192" s="30"/>
      <c r="X192" s="32">
        <f>Table2[[#This Row],[A 
CAT 
€]]*Table2[[#This Row],[required
amount
CAT A]]</f>
        <v>0</v>
      </c>
      <c r="Y192" s="32">
        <f>Table2[[#This Row],[B 
CAT
€]]*Table2[[#This Row],[required 
amount
CAT B]]</f>
        <v>0</v>
      </c>
      <c r="Z192" s="32">
        <f>Table2[[#This Row],[C 
CAT
€]]*Table2[[#This Row],[required 
amount
CAT C]]</f>
        <v>0</v>
      </c>
      <c r="AA192" s="32">
        <f>Table2[[#This Row],[D 
CAT
€]]*Table2[[#This Row],[required 
amount
CAT D]]</f>
        <v>0</v>
      </c>
      <c r="AB192" s="32"/>
      <c r="AC192" s="30"/>
      <c r="AD192" s="33">
        <f>SUM(Table2[[#This Row],[Total value 
CAT A]:[Total value 
CAT E]])</f>
        <v>0</v>
      </c>
      <c r="AE192" s="34"/>
      <c r="AF192" s="34"/>
      <c r="AG192" s="34"/>
      <c r="AH192" s="34"/>
      <c r="AI192" s="34"/>
      <c r="AJ192" s="34"/>
      <c r="AK192" s="34"/>
      <c r="AL192" s="34"/>
    </row>
    <row r="193" spans="1:38" s="35" customFormat="1" ht="11.25" x14ac:dyDescent="0.2">
      <c r="A193" s="25" t="s">
        <v>34</v>
      </c>
      <c r="B193" s="5">
        <v>42587</v>
      </c>
      <c r="C193" s="7">
        <v>0.75</v>
      </c>
      <c r="D193" s="7">
        <v>0.95833333333333337</v>
      </c>
      <c r="E193" s="25" t="s">
        <v>38</v>
      </c>
      <c r="F193" s="4" t="s">
        <v>67</v>
      </c>
      <c r="G193" s="3" t="s">
        <v>397</v>
      </c>
      <c r="H193" s="25" t="s">
        <v>400</v>
      </c>
      <c r="I193" s="91" t="s">
        <v>399</v>
      </c>
      <c r="J193" s="30"/>
      <c r="K193" s="93">
        <v>1888</v>
      </c>
      <c r="L193" s="93">
        <v>1248</v>
      </c>
      <c r="M193" s="93">
        <v>608</v>
      </c>
      <c r="N193" s="93">
        <v>288</v>
      </c>
      <c r="O193" s="93"/>
      <c r="P193" s="30"/>
      <c r="Q193" s="10"/>
      <c r="R193" s="10"/>
      <c r="S193" s="10"/>
      <c r="T193" s="10"/>
      <c r="U193" s="10"/>
      <c r="V193" s="10"/>
      <c r="W193" s="30"/>
      <c r="X193" s="32">
        <f>Table2[[#This Row],[A 
CAT 
€]]*Table2[[#This Row],[required
amount
CAT A]]</f>
        <v>0</v>
      </c>
      <c r="Y193" s="32">
        <f>Table2[[#This Row],[B 
CAT
€]]*Table2[[#This Row],[required 
amount
CAT B]]</f>
        <v>0</v>
      </c>
      <c r="Z193" s="32">
        <f>Table2[[#This Row],[C 
CAT
€]]*Table2[[#This Row],[required 
amount
CAT C]]</f>
        <v>0</v>
      </c>
      <c r="AA193" s="32">
        <f>Table2[[#This Row],[D 
CAT
€]]*Table2[[#This Row],[required 
amount
CAT D]]</f>
        <v>0</v>
      </c>
      <c r="AB193" s="32"/>
      <c r="AC193" s="30"/>
      <c r="AD193" s="33">
        <f>SUM(Table2[[#This Row],[Total value 
CAT A]:[Total value 
CAT E]])</f>
        <v>0</v>
      </c>
      <c r="AE193" s="34"/>
      <c r="AF193" s="34"/>
      <c r="AG193" s="34"/>
      <c r="AH193" s="34"/>
      <c r="AI193" s="34"/>
      <c r="AJ193" s="34"/>
      <c r="AK193" s="34"/>
      <c r="AL193" s="34"/>
    </row>
    <row r="194" spans="1:38" s="35" customFormat="1" ht="11.25" x14ac:dyDescent="0.2">
      <c r="A194" s="25" t="s">
        <v>21</v>
      </c>
      <c r="B194" s="5">
        <v>42599</v>
      </c>
      <c r="C194" s="7">
        <v>0.5625</v>
      </c>
      <c r="D194" s="7">
        <v>0.625</v>
      </c>
      <c r="E194" s="25" t="s">
        <v>401</v>
      </c>
      <c r="F194" s="4" t="s">
        <v>47</v>
      </c>
      <c r="G194" s="3" t="s">
        <v>54</v>
      </c>
      <c r="H194" s="4" t="s">
        <v>402</v>
      </c>
      <c r="I194" s="91" t="s">
        <v>116</v>
      </c>
      <c r="J194" s="30"/>
      <c r="K194" s="93">
        <v>48</v>
      </c>
      <c r="L194" s="93">
        <v>28.8</v>
      </c>
      <c r="M194" s="93"/>
      <c r="N194" s="93"/>
      <c r="O194" s="93"/>
      <c r="P194" s="30"/>
      <c r="Q194" s="10"/>
      <c r="R194" s="10"/>
      <c r="S194" s="10"/>
      <c r="T194" s="10"/>
      <c r="U194" s="10"/>
      <c r="V194" s="10"/>
      <c r="W194" s="30"/>
      <c r="X194" s="32">
        <f>Table2[[#This Row],[A 
CAT 
€]]*Table2[[#This Row],[required
amount
CAT A]]</f>
        <v>0</v>
      </c>
      <c r="Y194" s="32">
        <f>Table2[[#This Row],[B 
CAT
€]]*Table2[[#This Row],[required 
amount
CAT B]]</f>
        <v>0</v>
      </c>
      <c r="Z194" s="32">
        <f>Table2[[#This Row],[C 
CAT
€]]*Table2[[#This Row],[required 
amount
CAT C]]</f>
        <v>0</v>
      </c>
      <c r="AA194" s="32">
        <f>Table2[[#This Row],[D 
CAT
€]]*Table2[[#This Row],[required 
amount
CAT D]]</f>
        <v>0</v>
      </c>
      <c r="AB194" s="32"/>
      <c r="AC194" s="30"/>
      <c r="AD194" s="33">
        <f>SUM(Table2[[#This Row],[Total value 
CAT A]:[Total value 
CAT E]])</f>
        <v>0</v>
      </c>
      <c r="AE194" s="34"/>
      <c r="AF194" s="34"/>
      <c r="AG194" s="34"/>
      <c r="AH194" s="34"/>
      <c r="AI194" s="34"/>
      <c r="AJ194" s="34"/>
      <c r="AK194" s="34"/>
      <c r="AL194" s="34"/>
    </row>
    <row r="195" spans="1:38" s="35" customFormat="1" ht="22.5" x14ac:dyDescent="0.2">
      <c r="A195" s="4" t="s">
        <v>21</v>
      </c>
      <c r="B195" s="5">
        <v>42600</v>
      </c>
      <c r="C195" s="7">
        <v>0.5625</v>
      </c>
      <c r="D195" s="7">
        <v>0.63194444444444442</v>
      </c>
      <c r="E195" s="29" t="s">
        <v>403</v>
      </c>
      <c r="F195" s="4" t="s">
        <v>47</v>
      </c>
      <c r="G195" s="3" t="s">
        <v>54</v>
      </c>
      <c r="H195" s="25" t="s">
        <v>404</v>
      </c>
      <c r="I195" s="91" t="s">
        <v>116</v>
      </c>
      <c r="J195" s="30"/>
      <c r="K195" s="93">
        <v>48</v>
      </c>
      <c r="L195" s="93">
        <v>28.8</v>
      </c>
      <c r="M195" s="93"/>
      <c r="N195" s="93"/>
      <c r="O195" s="93"/>
      <c r="P195" s="30"/>
      <c r="Q195" s="10"/>
      <c r="R195" s="10"/>
      <c r="S195" s="10"/>
      <c r="T195" s="10"/>
      <c r="U195" s="10"/>
      <c r="V195" s="10"/>
      <c r="W195" s="30"/>
      <c r="X195" s="32">
        <f>Table2[[#This Row],[A 
CAT 
€]]*Table2[[#This Row],[required
amount
CAT A]]</f>
        <v>0</v>
      </c>
      <c r="Y195" s="32">
        <f>Table2[[#This Row],[B 
CAT
€]]*Table2[[#This Row],[required 
amount
CAT B]]</f>
        <v>0</v>
      </c>
      <c r="Z195" s="32">
        <f>Table2[[#This Row],[C 
CAT
€]]*Table2[[#This Row],[required 
amount
CAT C]]</f>
        <v>0</v>
      </c>
      <c r="AA195" s="32">
        <f>Table2[[#This Row],[D 
CAT
€]]*Table2[[#This Row],[required 
amount
CAT D]]</f>
        <v>0</v>
      </c>
      <c r="AB195" s="32"/>
      <c r="AC195" s="30"/>
      <c r="AD195" s="33">
        <f>SUM(Table2[[#This Row],[Total value 
CAT A]:[Total value 
CAT E]])</f>
        <v>0</v>
      </c>
      <c r="AE195" s="34"/>
      <c r="AF195" s="34"/>
      <c r="AG195" s="34"/>
      <c r="AH195" s="34"/>
      <c r="AI195" s="34"/>
      <c r="AJ195" s="34"/>
      <c r="AK195" s="34"/>
      <c r="AL195" s="34"/>
    </row>
    <row r="196" spans="1:38" s="35" customFormat="1" ht="67.5" x14ac:dyDescent="0.2">
      <c r="A196" s="4" t="s">
        <v>21</v>
      </c>
      <c r="B196" s="5">
        <v>42601</v>
      </c>
      <c r="C196" s="7">
        <v>0.5625</v>
      </c>
      <c r="D196" s="7">
        <v>0.66666666666666663</v>
      </c>
      <c r="E196" s="29" t="s">
        <v>405</v>
      </c>
      <c r="F196" s="4" t="s">
        <v>47</v>
      </c>
      <c r="G196" s="3" t="s">
        <v>54</v>
      </c>
      <c r="H196" s="4" t="s">
        <v>406</v>
      </c>
      <c r="I196" s="91" t="s">
        <v>119</v>
      </c>
      <c r="J196" s="30"/>
      <c r="K196" s="93">
        <v>105.6</v>
      </c>
      <c r="L196" s="93">
        <v>48</v>
      </c>
      <c r="M196" s="93"/>
      <c r="N196" s="93"/>
      <c r="O196" s="93"/>
      <c r="P196" s="30"/>
      <c r="Q196" s="10"/>
      <c r="R196" s="10"/>
      <c r="S196" s="10"/>
      <c r="T196" s="10"/>
      <c r="U196" s="10"/>
      <c r="V196" s="10"/>
      <c r="W196" s="30"/>
      <c r="X196" s="32">
        <f>Table2[[#This Row],[A 
CAT 
€]]*Table2[[#This Row],[required
amount
CAT A]]</f>
        <v>0</v>
      </c>
      <c r="Y196" s="32">
        <f>Table2[[#This Row],[B 
CAT
€]]*Table2[[#This Row],[required 
amount
CAT B]]</f>
        <v>0</v>
      </c>
      <c r="Z196" s="32">
        <f>Table2[[#This Row],[C 
CAT
€]]*Table2[[#This Row],[required 
amount
CAT C]]</f>
        <v>0</v>
      </c>
      <c r="AA196" s="32">
        <f>Table2[[#This Row],[D 
CAT
€]]*Table2[[#This Row],[required 
amount
CAT D]]</f>
        <v>0</v>
      </c>
      <c r="AB196" s="32"/>
      <c r="AC196" s="30"/>
      <c r="AD196" s="33">
        <f>SUM(Table2[[#This Row],[Total value 
CAT A]:[Total value 
CAT E]])</f>
        <v>0</v>
      </c>
      <c r="AE196" s="34"/>
      <c r="AF196" s="34"/>
      <c r="AG196" s="34"/>
      <c r="AH196" s="34"/>
      <c r="AI196" s="34"/>
      <c r="AJ196" s="34"/>
      <c r="AK196" s="34"/>
      <c r="AL196" s="34"/>
    </row>
    <row r="197" spans="1:38" s="35" customFormat="1" ht="33.75" x14ac:dyDescent="0.2">
      <c r="A197" s="4" t="s">
        <v>22</v>
      </c>
      <c r="B197" s="5">
        <v>42602</v>
      </c>
      <c r="C197" s="36">
        <v>0.52083333333333337</v>
      </c>
      <c r="D197" s="36">
        <v>0.60416666666666663</v>
      </c>
      <c r="E197" s="29" t="s">
        <v>407</v>
      </c>
      <c r="F197" s="4" t="s">
        <v>47</v>
      </c>
      <c r="G197" s="3" t="s">
        <v>111</v>
      </c>
      <c r="H197" s="4" t="s">
        <v>408</v>
      </c>
      <c r="I197" s="91" t="s">
        <v>119</v>
      </c>
      <c r="J197" s="30"/>
      <c r="K197" s="93">
        <v>19.2</v>
      </c>
      <c r="L197" s="93"/>
      <c r="M197" s="93"/>
      <c r="N197" s="93"/>
      <c r="O197" s="93"/>
      <c r="P197" s="30"/>
      <c r="Q197" s="10"/>
      <c r="R197" s="10"/>
      <c r="S197" s="10"/>
      <c r="T197" s="10"/>
      <c r="U197" s="10"/>
      <c r="V197" s="10"/>
      <c r="W197" s="30"/>
      <c r="X197" s="32">
        <f>Table2[[#This Row],[A 
CAT 
€]]*Table2[[#This Row],[required
amount
CAT A]]</f>
        <v>0</v>
      </c>
      <c r="Y197" s="32">
        <f>Table2[[#This Row],[B 
CAT
€]]*Table2[[#This Row],[required 
amount
CAT B]]</f>
        <v>0</v>
      </c>
      <c r="Z197" s="32">
        <f>Table2[[#This Row],[C 
CAT
€]]*Table2[[#This Row],[required 
amount
CAT C]]</f>
        <v>0</v>
      </c>
      <c r="AA197" s="32">
        <f>Table2[[#This Row],[D 
CAT
€]]*Table2[[#This Row],[required 
amount
CAT D]]</f>
        <v>0</v>
      </c>
      <c r="AB197" s="32"/>
      <c r="AC197" s="30"/>
      <c r="AD197" s="33">
        <f>SUM(Table2[[#This Row],[Total value 
CAT A]:[Total value 
CAT E]])</f>
        <v>0</v>
      </c>
      <c r="AE197" s="34"/>
      <c r="AF197" s="34"/>
      <c r="AG197" s="34"/>
      <c r="AH197" s="34"/>
      <c r="AI197" s="34"/>
      <c r="AJ197" s="34"/>
      <c r="AK197" s="34"/>
      <c r="AL197" s="34"/>
    </row>
    <row r="198" spans="1:38" s="35" customFormat="1" ht="22.5" x14ac:dyDescent="0.2">
      <c r="A198" s="4" t="s">
        <v>22</v>
      </c>
      <c r="B198" s="5">
        <v>42603</v>
      </c>
      <c r="C198" s="7">
        <v>0.52083333333333337</v>
      </c>
      <c r="D198" s="7">
        <v>0.60416666666666663</v>
      </c>
      <c r="E198" s="29" t="s">
        <v>409</v>
      </c>
      <c r="F198" s="4" t="s">
        <v>47</v>
      </c>
      <c r="G198" s="3" t="s">
        <v>111</v>
      </c>
      <c r="H198" s="25" t="s">
        <v>410</v>
      </c>
      <c r="I198" s="91" t="s">
        <v>119</v>
      </c>
      <c r="J198" s="30"/>
      <c r="K198" s="93">
        <v>19.2</v>
      </c>
      <c r="L198" s="93"/>
      <c r="M198" s="93"/>
      <c r="N198" s="93"/>
      <c r="O198" s="93"/>
      <c r="P198" s="30"/>
      <c r="Q198" s="10"/>
      <c r="R198" s="10"/>
      <c r="S198" s="10"/>
      <c r="T198" s="10"/>
      <c r="U198" s="10"/>
      <c r="V198" s="10"/>
      <c r="W198" s="30"/>
      <c r="X198" s="32">
        <f>Table2[[#This Row],[A 
CAT 
€]]*Table2[[#This Row],[required
amount
CAT A]]</f>
        <v>0</v>
      </c>
      <c r="Y198" s="32">
        <f>Table2[[#This Row],[B 
CAT
€]]*Table2[[#This Row],[required 
amount
CAT B]]</f>
        <v>0</v>
      </c>
      <c r="Z198" s="32">
        <f>Table2[[#This Row],[C 
CAT
€]]*Table2[[#This Row],[required 
amount
CAT C]]</f>
        <v>0</v>
      </c>
      <c r="AA198" s="32">
        <f>Table2[[#This Row],[D 
CAT
€]]*Table2[[#This Row],[required 
amount
CAT D]]</f>
        <v>0</v>
      </c>
      <c r="AB198" s="32"/>
      <c r="AC198" s="30"/>
      <c r="AD198" s="33">
        <f>SUM(Table2[[#This Row],[Total value 
CAT A]:[Total value 
CAT E]])</f>
        <v>0</v>
      </c>
      <c r="AE198" s="34"/>
      <c r="AF198" s="34"/>
      <c r="AG198" s="34"/>
      <c r="AH198" s="34"/>
      <c r="AI198" s="34"/>
      <c r="AJ198" s="34"/>
      <c r="AK198" s="34"/>
      <c r="AL198" s="34"/>
    </row>
    <row r="199" spans="1:38" s="35" customFormat="1" ht="22.5" x14ac:dyDescent="0.2">
      <c r="A199" s="4" t="s">
        <v>55</v>
      </c>
      <c r="B199" s="5">
        <v>42588</v>
      </c>
      <c r="C199" s="7">
        <v>0.39583333333333331</v>
      </c>
      <c r="D199" s="7">
        <v>0.66666666666666663</v>
      </c>
      <c r="E199" s="29" t="s">
        <v>411</v>
      </c>
      <c r="F199" s="4" t="s">
        <v>43</v>
      </c>
      <c r="G199" s="3" t="s">
        <v>44</v>
      </c>
      <c r="H199" s="4" t="s">
        <v>412</v>
      </c>
      <c r="I199" s="91" t="s">
        <v>119</v>
      </c>
      <c r="J199" s="30"/>
      <c r="K199" s="93">
        <v>48</v>
      </c>
      <c r="L199" s="93">
        <v>33.6</v>
      </c>
      <c r="M199" s="93"/>
      <c r="N199" s="93"/>
      <c r="O199" s="93"/>
      <c r="P199" s="30"/>
      <c r="Q199" s="10"/>
      <c r="R199" s="10"/>
      <c r="S199" s="10"/>
      <c r="T199" s="10"/>
      <c r="U199" s="10"/>
      <c r="V199" s="10"/>
      <c r="W199" s="30"/>
      <c r="X199" s="32">
        <f>Table2[[#This Row],[A 
CAT 
€]]*Table2[[#This Row],[required
amount
CAT A]]</f>
        <v>0</v>
      </c>
      <c r="Y199" s="32">
        <f>Table2[[#This Row],[B 
CAT
€]]*Table2[[#This Row],[required 
amount
CAT B]]</f>
        <v>0</v>
      </c>
      <c r="Z199" s="32">
        <f>Table2[[#This Row],[C 
CAT
€]]*Table2[[#This Row],[required 
amount
CAT C]]</f>
        <v>0</v>
      </c>
      <c r="AA199" s="32">
        <f>Table2[[#This Row],[D 
CAT
€]]*Table2[[#This Row],[required 
amount
CAT D]]</f>
        <v>0</v>
      </c>
      <c r="AB199" s="32"/>
      <c r="AC199" s="30"/>
      <c r="AD199" s="33">
        <f>SUM(Table2[[#This Row],[Total value 
CAT A]:[Total value 
CAT E]])</f>
        <v>0</v>
      </c>
      <c r="AE199" s="34"/>
      <c r="AF199" s="34"/>
      <c r="AG199" s="34"/>
      <c r="AH199" s="34"/>
      <c r="AI199" s="34"/>
      <c r="AJ199" s="34"/>
      <c r="AK199" s="34"/>
      <c r="AL199" s="34"/>
    </row>
    <row r="200" spans="1:38" s="35" customFormat="1" ht="22.5" x14ac:dyDescent="0.2">
      <c r="A200" s="4" t="s">
        <v>55</v>
      </c>
      <c r="B200" s="5">
        <v>42589</v>
      </c>
      <c r="C200" s="7">
        <v>0.52083333333333337</v>
      </c>
      <c r="D200" s="7">
        <v>0.66666666666666663</v>
      </c>
      <c r="E200" s="29" t="s">
        <v>413</v>
      </c>
      <c r="F200" s="4" t="s">
        <v>43</v>
      </c>
      <c r="G200" s="3" t="s">
        <v>44</v>
      </c>
      <c r="H200" s="25" t="s">
        <v>414</v>
      </c>
      <c r="I200" s="91" t="s">
        <v>119</v>
      </c>
      <c r="J200" s="30"/>
      <c r="K200" s="93">
        <v>48</v>
      </c>
      <c r="L200" s="93">
        <v>33.6</v>
      </c>
      <c r="M200" s="93"/>
      <c r="N200" s="93"/>
      <c r="O200" s="93"/>
      <c r="P200" s="30"/>
      <c r="Q200" s="10"/>
      <c r="R200" s="10"/>
      <c r="S200" s="10"/>
      <c r="T200" s="10"/>
      <c r="U200" s="10"/>
      <c r="V200" s="10"/>
      <c r="W200" s="30"/>
      <c r="X200" s="32">
        <f>Table2[[#This Row],[A 
CAT 
€]]*Table2[[#This Row],[required
amount
CAT A]]</f>
        <v>0</v>
      </c>
      <c r="Y200" s="32">
        <f>Table2[[#This Row],[B 
CAT
€]]*Table2[[#This Row],[required 
amount
CAT B]]</f>
        <v>0</v>
      </c>
      <c r="Z200" s="32">
        <f>Table2[[#This Row],[C 
CAT
€]]*Table2[[#This Row],[required 
amount
CAT C]]</f>
        <v>0</v>
      </c>
      <c r="AA200" s="32">
        <f>Table2[[#This Row],[D 
CAT
€]]*Table2[[#This Row],[required 
amount
CAT D]]</f>
        <v>0</v>
      </c>
      <c r="AB200" s="32"/>
      <c r="AC200" s="30"/>
      <c r="AD200" s="33">
        <f>SUM(Table2[[#This Row],[Total value 
CAT A]:[Total value 
CAT E]])</f>
        <v>0</v>
      </c>
      <c r="AE200" s="34"/>
      <c r="AF200" s="34"/>
      <c r="AG200" s="34"/>
      <c r="AH200" s="34"/>
      <c r="AI200" s="34"/>
      <c r="AJ200" s="34"/>
      <c r="AK200" s="34"/>
      <c r="AL200" s="34"/>
    </row>
    <row r="201" spans="1:38" s="35" customFormat="1" ht="67.5" x14ac:dyDescent="0.2">
      <c r="A201" s="4" t="s">
        <v>56</v>
      </c>
      <c r="B201" s="98">
        <v>42590</v>
      </c>
      <c r="C201" s="99">
        <v>0.39583333333333331</v>
      </c>
      <c r="D201" s="99">
        <v>0.68402777777777779</v>
      </c>
      <c r="E201" s="103" t="s">
        <v>415</v>
      </c>
      <c r="F201" s="97" t="s">
        <v>416</v>
      </c>
      <c r="G201" s="100" t="s">
        <v>416</v>
      </c>
      <c r="H201" s="4" t="s">
        <v>417</v>
      </c>
      <c r="I201" s="91" t="s">
        <v>119</v>
      </c>
      <c r="J201" s="30"/>
      <c r="K201" s="101">
        <v>33.6</v>
      </c>
      <c r="L201" s="93"/>
      <c r="M201" s="93"/>
      <c r="N201" s="93"/>
      <c r="O201" s="93"/>
      <c r="P201" s="30"/>
      <c r="Q201" s="10"/>
      <c r="R201" s="10"/>
      <c r="S201" s="10"/>
      <c r="T201" s="10"/>
      <c r="U201" s="10"/>
      <c r="V201" s="10"/>
      <c r="W201" s="30"/>
      <c r="X201" s="32">
        <f>Table2[[#This Row],[A 
CAT 
€]]*Table2[[#This Row],[required
amount
CAT A]]</f>
        <v>0</v>
      </c>
      <c r="Y201" s="32">
        <f>Table2[[#This Row],[B 
CAT
€]]*Table2[[#This Row],[required 
amount
CAT B]]</f>
        <v>0</v>
      </c>
      <c r="Z201" s="32">
        <f>Table2[[#This Row],[C 
CAT
€]]*Table2[[#This Row],[required 
amount
CAT C]]</f>
        <v>0</v>
      </c>
      <c r="AA201" s="32">
        <f>Table2[[#This Row],[D 
CAT
€]]*Table2[[#This Row],[required 
amount
CAT D]]</f>
        <v>0</v>
      </c>
      <c r="AB201" s="32"/>
      <c r="AC201" s="30"/>
      <c r="AD201" s="33">
        <f>SUM(Table2[[#This Row],[Total value 
CAT A]:[Total value 
CAT E]])</f>
        <v>0</v>
      </c>
      <c r="AE201" s="34"/>
      <c r="AF201" s="34"/>
      <c r="AG201" s="34"/>
      <c r="AH201" s="34"/>
      <c r="AI201" s="34"/>
      <c r="AJ201" s="34"/>
      <c r="AK201" s="34"/>
      <c r="AL201" s="34"/>
    </row>
    <row r="202" spans="1:38" s="35" customFormat="1" ht="78.75" x14ac:dyDescent="0.2">
      <c r="A202" s="4" t="s">
        <v>23</v>
      </c>
      <c r="B202" s="5">
        <v>42593</v>
      </c>
      <c r="C202" s="7">
        <v>0.66666666666666663</v>
      </c>
      <c r="D202" s="7">
        <v>0.77430555555555547</v>
      </c>
      <c r="E202" s="29" t="s">
        <v>418</v>
      </c>
      <c r="F202" s="4" t="s">
        <v>45</v>
      </c>
      <c r="G202" s="3" t="s">
        <v>58</v>
      </c>
      <c r="H202" s="4" t="s">
        <v>419</v>
      </c>
      <c r="I202" s="91" t="s">
        <v>119</v>
      </c>
      <c r="J202" s="30"/>
      <c r="K202" s="93">
        <v>259.2</v>
      </c>
      <c r="L202" s="93">
        <v>144</v>
      </c>
      <c r="M202" s="93"/>
      <c r="N202" s="93"/>
      <c r="O202" s="93"/>
      <c r="P202" s="30"/>
      <c r="Q202" s="10"/>
      <c r="R202" s="10"/>
      <c r="S202" s="10"/>
      <c r="T202" s="10"/>
      <c r="U202" s="10"/>
      <c r="V202" s="10"/>
      <c r="W202" s="30"/>
      <c r="X202" s="32">
        <f>Table2[[#This Row],[A 
CAT 
€]]*Table2[[#This Row],[required
amount
CAT A]]</f>
        <v>0</v>
      </c>
      <c r="Y202" s="32">
        <f>Table2[[#This Row],[B 
CAT
€]]*Table2[[#This Row],[required 
amount
CAT B]]</f>
        <v>0</v>
      </c>
      <c r="Z202" s="32">
        <f>Table2[[#This Row],[C 
CAT
€]]*Table2[[#This Row],[required 
amount
CAT C]]</f>
        <v>0</v>
      </c>
      <c r="AA202" s="32">
        <f>Table2[[#This Row],[D 
CAT
€]]*Table2[[#This Row],[required 
amount
CAT D]]</f>
        <v>0</v>
      </c>
      <c r="AB202" s="32"/>
      <c r="AC202" s="30"/>
      <c r="AD202" s="33">
        <f>SUM(Table2[[#This Row],[Total value 
CAT A]:[Total value 
CAT E]])</f>
        <v>0</v>
      </c>
      <c r="AE202" s="34"/>
      <c r="AF202" s="34"/>
      <c r="AG202" s="34"/>
      <c r="AH202" s="34"/>
      <c r="AI202" s="34"/>
      <c r="AJ202" s="34"/>
      <c r="AK202" s="34"/>
      <c r="AL202" s="34"/>
    </row>
    <row r="203" spans="1:38" s="35" customFormat="1" ht="135" x14ac:dyDescent="0.2">
      <c r="A203" s="4" t="s">
        <v>23</v>
      </c>
      <c r="B203" s="5">
        <v>42594</v>
      </c>
      <c r="C203" s="7">
        <v>0.66666666666666663</v>
      </c>
      <c r="D203" s="7">
        <v>0.79513888888888884</v>
      </c>
      <c r="E203" s="29" t="s">
        <v>420</v>
      </c>
      <c r="F203" s="4" t="s">
        <v>45</v>
      </c>
      <c r="G203" s="3" t="s">
        <v>58</v>
      </c>
      <c r="H203" s="25" t="s">
        <v>421</v>
      </c>
      <c r="I203" s="91" t="s">
        <v>119</v>
      </c>
      <c r="J203" s="30"/>
      <c r="K203" s="93">
        <v>259.2</v>
      </c>
      <c r="L203" s="93">
        <v>144</v>
      </c>
      <c r="M203" s="93"/>
      <c r="N203" s="93"/>
      <c r="O203" s="93"/>
      <c r="P203" s="30"/>
      <c r="Q203" s="10"/>
      <c r="R203" s="10"/>
      <c r="S203" s="10"/>
      <c r="T203" s="10"/>
      <c r="U203" s="10"/>
      <c r="V203" s="10"/>
      <c r="W203" s="30"/>
      <c r="X203" s="32">
        <f>Table2[[#This Row],[A 
CAT 
€]]*Table2[[#This Row],[required
amount
CAT A]]</f>
        <v>0</v>
      </c>
      <c r="Y203" s="32">
        <f>Table2[[#This Row],[B 
CAT
€]]*Table2[[#This Row],[required 
amount
CAT B]]</f>
        <v>0</v>
      </c>
      <c r="Z203" s="32">
        <f>Table2[[#This Row],[C 
CAT
€]]*Table2[[#This Row],[required 
amount
CAT C]]</f>
        <v>0</v>
      </c>
      <c r="AA203" s="32">
        <f>Table2[[#This Row],[D 
CAT
€]]*Table2[[#This Row],[required 
amount
CAT D]]</f>
        <v>0</v>
      </c>
      <c r="AB203" s="32"/>
      <c r="AC203" s="30"/>
      <c r="AD203" s="33">
        <f>SUM(Table2[[#This Row],[Total value 
CAT A]:[Total value 
CAT E]])</f>
        <v>0</v>
      </c>
      <c r="AE203" s="34"/>
      <c r="AF203" s="34"/>
      <c r="AG203" s="34"/>
      <c r="AH203" s="34"/>
      <c r="AI203" s="34"/>
      <c r="AJ203" s="34"/>
      <c r="AK203" s="34"/>
      <c r="AL203" s="34"/>
    </row>
    <row r="204" spans="1:38" s="35" customFormat="1" ht="67.5" x14ac:dyDescent="0.2">
      <c r="A204" s="4" t="s">
        <v>23</v>
      </c>
      <c r="B204" s="5">
        <v>42595</v>
      </c>
      <c r="C204" s="7">
        <v>0.41666666666666669</v>
      </c>
      <c r="D204" s="36">
        <v>0.47916666666666669</v>
      </c>
      <c r="E204" s="29" t="s">
        <v>422</v>
      </c>
      <c r="F204" s="4" t="s">
        <v>45</v>
      </c>
      <c r="G204" s="3" t="s">
        <v>58</v>
      </c>
      <c r="H204" s="4" t="s">
        <v>423</v>
      </c>
      <c r="I204" s="91" t="s">
        <v>119</v>
      </c>
      <c r="J204" s="30"/>
      <c r="K204" s="93">
        <v>120</v>
      </c>
      <c r="L204" s="93">
        <v>76.8</v>
      </c>
      <c r="M204" s="93"/>
      <c r="N204" s="93"/>
      <c r="O204" s="93"/>
      <c r="P204" s="30"/>
      <c r="Q204" s="10"/>
      <c r="R204" s="10"/>
      <c r="S204" s="10"/>
      <c r="T204" s="10"/>
      <c r="U204" s="10"/>
      <c r="V204" s="10"/>
      <c r="W204" s="30"/>
      <c r="X204" s="32">
        <f>Table2[[#This Row],[A 
CAT 
€]]*Table2[[#This Row],[required
amount
CAT A]]</f>
        <v>0</v>
      </c>
      <c r="Y204" s="32">
        <f>Table2[[#This Row],[B 
CAT
€]]*Table2[[#This Row],[required 
amount
CAT B]]</f>
        <v>0</v>
      </c>
      <c r="Z204" s="32">
        <f>Table2[[#This Row],[C 
CAT
€]]*Table2[[#This Row],[required 
amount
CAT C]]</f>
        <v>0</v>
      </c>
      <c r="AA204" s="32">
        <f>Table2[[#This Row],[D 
CAT
€]]*Table2[[#This Row],[required 
amount
CAT D]]</f>
        <v>0</v>
      </c>
      <c r="AB204" s="32"/>
      <c r="AC204" s="30"/>
      <c r="AD204" s="33">
        <f>SUM(Table2[[#This Row],[Total value 
CAT A]:[Total value 
CAT E]])</f>
        <v>0</v>
      </c>
      <c r="AE204" s="34"/>
      <c r="AF204" s="34"/>
      <c r="AG204" s="34"/>
      <c r="AH204" s="34"/>
      <c r="AI204" s="34"/>
      <c r="AJ204" s="34"/>
      <c r="AK204" s="34"/>
      <c r="AL204" s="34"/>
    </row>
    <row r="205" spans="1:38" s="35" customFormat="1" ht="180" x14ac:dyDescent="0.2">
      <c r="A205" s="4" t="s">
        <v>23</v>
      </c>
      <c r="B205" s="26">
        <v>42595</v>
      </c>
      <c r="C205" s="7">
        <v>0.66666666666666663</v>
      </c>
      <c r="D205" s="7">
        <v>0.76388888888888884</v>
      </c>
      <c r="E205" s="3" t="s">
        <v>424</v>
      </c>
      <c r="F205" s="4" t="s">
        <v>45</v>
      </c>
      <c r="G205" s="3" t="s">
        <v>58</v>
      </c>
      <c r="H205" s="4" t="s">
        <v>425</v>
      </c>
      <c r="I205" s="91" t="s">
        <v>119</v>
      </c>
      <c r="J205" s="30"/>
      <c r="K205" s="93">
        <v>259.2</v>
      </c>
      <c r="L205" s="93">
        <v>144</v>
      </c>
      <c r="M205" s="93"/>
      <c r="N205" s="93"/>
      <c r="O205" s="93"/>
      <c r="P205" s="30"/>
      <c r="Q205" s="10"/>
      <c r="R205" s="10"/>
      <c r="S205" s="10"/>
      <c r="T205" s="10"/>
      <c r="U205" s="10"/>
      <c r="V205" s="10"/>
      <c r="W205" s="30"/>
      <c r="X205" s="32">
        <f>Table2[[#This Row],[A 
CAT 
€]]*Table2[[#This Row],[required
amount
CAT A]]</f>
        <v>0</v>
      </c>
      <c r="Y205" s="32">
        <f>Table2[[#This Row],[B 
CAT
€]]*Table2[[#This Row],[required 
amount
CAT B]]</f>
        <v>0</v>
      </c>
      <c r="Z205" s="32"/>
      <c r="AA205" s="32"/>
      <c r="AB205" s="32"/>
      <c r="AC205" s="30"/>
      <c r="AD205" s="33">
        <f>SUM(Table2[[#This Row],[Total value 
CAT A]:[Total value 
CAT E]])</f>
        <v>0</v>
      </c>
      <c r="AE205" s="34"/>
      <c r="AF205" s="34"/>
      <c r="AG205" s="34"/>
      <c r="AH205" s="34"/>
      <c r="AI205" s="34"/>
      <c r="AJ205" s="34"/>
      <c r="AK205" s="34"/>
      <c r="AL205" s="34"/>
    </row>
    <row r="206" spans="1:38" s="35" customFormat="1" ht="146.25" x14ac:dyDescent="0.2">
      <c r="A206" s="25" t="s">
        <v>23</v>
      </c>
      <c r="B206" s="26">
        <v>42596</v>
      </c>
      <c r="C206" s="7">
        <v>0.66666666666666663</v>
      </c>
      <c r="D206" s="7">
        <v>0.82638888888888884</v>
      </c>
      <c r="E206" s="3" t="s">
        <v>426</v>
      </c>
      <c r="F206" s="25" t="s">
        <v>45</v>
      </c>
      <c r="G206" s="3" t="s">
        <v>58</v>
      </c>
      <c r="H206" s="25" t="s">
        <v>427</v>
      </c>
      <c r="I206" s="90" t="s">
        <v>119</v>
      </c>
      <c r="J206" s="30"/>
      <c r="K206" s="93">
        <v>259.2</v>
      </c>
      <c r="L206" s="93">
        <v>144</v>
      </c>
      <c r="M206" s="93"/>
      <c r="N206" s="93"/>
      <c r="O206" s="93"/>
      <c r="P206" s="30"/>
      <c r="Q206" s="10"/>
      <c r="R206" s="10"/>
      <c r="S206" s="10"/>
      <c r="T206" s="10"/>
      <c r="U206" s="10"/>
      <c r="V206" s="10"/>
      <c r="W206" s="30"/>
      <c r="X206" s="32">
        <f>Table2[[#This Row],[A 
CAT 
€]]*Table2[[#This Row],[required
amount
CAT A]]</f>
        <v>0</v>
      </c>
      <c r="Y206" s="32">
        <f>Table2[[#This Row],[B 
CAT
€]]*Table2[[#This Row],[required 
amount
CAT B]]</f>
        <v>0</v>
      </c>
      <c r="Z206" s="32"/>
      <c r="AA206" s="32"/>
      <c r="AB206" s="32"/>
      <c r="AC206" s="30"/>
      <c r="AD206" s="33">
        <f>SUM(Table2[[#This Row],[Total value 
CAT A]:[Total value 
CAT E]])</f>
        <v>0</v>
      </c>
      <c r="AE206" s="34"/>
      <c r="AF206" s="34"/>
      <c r="AG206" s="34"/>
      <c r="AH206" s="34"/>
      <c r="AI206" s="34"/>
      <c r="AJ206" s="34"/>
      <c r="AK206" s="34"/>
      <c r="AL206" s="34"/>
    </row>
    <row r="207" spans="1:38" s="35" customFormat="1" ht="45" x14ac:dyDescent="0.2">
      <c r="A207" s="4" t="s">
        <v>23</v>
      </c>
      <c r="B207" s="26">
        <v>42597</v>
      </c>
      <c r="C207" s="38">
        <v>0.41666666666666669</v>
      </c>
      <c r="D207" s="38">
        <v>0.47569444444444442</v>
      </c>
      <c r="E207" s="29" t="s">
        <v>428</v>
      </c>
      <c r="F207" s="25" t="s">
        <v>45</v>
      </c>
      <c r="G207" s="3" t="s">
        <v>58</v>
      </c>
      <c r="H207" s="4" t="s">
        <v>429</v>
      </c>
      <c r="I207" s="90" t="s">
        <v>119</v>
      </c>
      <c r="J207" s="30"/>
      <c r="K207" s="93">
        <v>120</v>
      </c>
      <c r="L207" s="93">
        <v>76.8</v>
      </c>
      <c r="M207" s="93"/>
      <c r="N207" s="93"/>
      <c r="O207" s="93"/>
      <c r="P207" s="30"/>
      <c r="Q207" s="10"/>
      <c r="R207" s="10"/>
      <c r="S207" s="10"/>
      <c r="T207" s="10"/>
      <c r="U207" s="10"/>
      <c r="V207" s="10"/>
      <c r="W207" s="30"/>
      <c r="X207" s="32">
        <f>Table2[[#This Row],[A 
CAT 
€]]*Table2[[#This Row],[required
amount
CAT A]]</f>
        <v>0</v>
      </c>
      <c r="Y207" s="32">
        <f>Table2[[#This Row],[B 
CAT
€]]*Table2[[#This Row],[required 
amount
CAT B]]</f>
        <v>0</v>
      </c>
      <c r="Z207" s="32"/>
      <c r="AA207" s="32"/>
      <c r="AB207" s="32"/>
      <c r="AC207" s="30"/>
      <c r="AD207" s="33">
        <f>SUM(Table2[[#This Row],[Total value 
CAT A]:[Total value 
CAT E]])</f>
        <v>0</v>
      </c>
      <c r="AE207" s="34"/>
      <c r="AF207" s="34"/>
      <c r="AG207" s="34"/>
      <c r="AH207" s="34"/>
      <c r="AI207" s="34"/>
      <c r="AJ207" s="34"/>
      <c r="AK207" s="34"/>
      <c r="AL207" s="34"/>
    </row>
    <row r="208" spans="1:38" s="35" customFormat="1" ht="78.75" x14ac:dyDescent="0.2">
      <c r="A208" s="25" t="s">
        <v>23</v>
      </c>
      <c r="B208" s="5">
        <v>42597</v>
      </c>
      <c r="C208" s="38">
        <v>0.66666666666666663</v>
      </c>
      <c r="D208" s="27">
        <v>0.77777777777777779</v>
      </c>
      <c r="E208" s="29" t="s">
        <v>430</v>
      </c>
      <c r="F208" s="25" t="s">
        <v>45</v>
      </c>
      <c r="G208" s="3" t="s">
        <v>58</v>
      </c>
      <c r="H208" s="25" t="s">
        <v>431</v>
      </c>
      <c r="I208" s="90" t="s">
        <v>119</v>
      </c>
      <c r="J208" s="30"/>
      <c r="K208" s="93">
        <v>259.2</v>
      </c>
      <c r="L208" s="93">
        <v>144</v>
      </c>
      <c r="M208" s="93"/>
      <c r="N208" s="93"/>
      <c r="O208" s="93"/>
      <c r="P208" s="30"/>
      <c r="Q208" s="10"/>
      <c r="R208" s="10"/>
      <c r="S208" s="10"/>
      <c r="T208" s="10"/>
      <c r="U208" s="10"/>
      <c r="V208" s="10"/>
      <c r="W208" s="30"/>
      <c r="X208" s="32">
        <f>Table2[[#This Row],[A 
CAT 
€]]*Table2[[#This Row],[required
amount
CAT A]]</f>
        <v>0</v>
      </c>
      <c r="Y208" s="32">
        <f>Table2[[#This Row],[B 
CAT
€]]*Table2[[#This Row],[required 
amount
CAT B]]</f>
        <v>0</v>
      </c>
      <c r="Z208" s="32"/>
      <c r="AA208" s="32"/>
      <c r="AB208" s="32"/>
      <c r="AC208" s="30"/>
      <c r="AD208" s="33">
        <f>SUM(Table2[[#This Row],[Total value 
CAT A]:[Total value 
CAT E]])</f>
        <v>0</v>
      </c>
      <c r="AE208" s="34"/>
      <c r="AF208" s="34"/>
      <c r="AG208" s="34"/>
      <c r="AH208" s="34"/>
      <c r="AI208" s="34"/>
      <c r="AJ208" s="34"/>
      <c r="AK208" s="34"/>
      <c r="AL208" s="34"/>
    </row>
    <row r="209" spans="1:38" s="35" customFormat="1" ht="78.75" x14ac:dyDescent="0.2">
      <c r="A209" s="25" t="s">
        <v>23</v>
      </c>
      <c r="B209" s="26">
        <v>42598</v>
      </c>
      <c r="C209" s="27">
        <v>0.41666666666666669</v>
      </c>
      <c r="D209" s="27">
        <v>0.4861111111111111</v>
      </c>
      <c r="E209" s="3" t="s">
        <v>432</v>
      </c>
      <c r="F209" s="25" t="s">
        <v>45</v>
      </c>
      <c r="G209" s="3" t="s">
        <v>58</v>
      </c>
      <c r="H209" s="4" t="s">
        <v>433</v>
      </c>
      <c r="I209" s="90" t="s">
        <v>119</v>
      </c>
      <c r="J209" s="30"/>
      <c r="K209" s="93">
        <v>120</v>
      </c>
      <c r="L209" s="93">
        <v>76.8</v>
      </c>
      <c r="M209" s="93"/>
      <c r="N209" s="93"/>
      <c r="O209" s="93"/>
      <c r="P209" s="30"/>
      <c r="Q209" s="10"/>
      <c r="R209" s="10"/>
      <c r="S209" s="10"/>
      <c r="T209" s="10"/>
      <c r="U209" s="10"/>
      <c r="V209" s="10"/>
      <c r="W209" s="30"/>
      <c r="X209" s="32">
        <f>Table2[[#This Row],[A 
CAT 
€]]*Table2[[#This Row],[required
amount
CAT A]]</f>
        <v>0</v>
      </c>
      <c r="Y209" s="32">
        <f>Table2[[#This Row],[B 
CAT
€]]*Table2[[#This Row],[required 
amount
CAT B]]</f>
        <v>0</v>
      </c>
      <c r="Z209" s="32"/>
      <c r="AA209" s="32"/>
      <c r="AB209" s="32"/>
      <c r="AC209" s="30"/>
      <c r="AD209" s="33">
        <f>SUM(Table2[[#This Row],[Total value 
CAT A]:[Total value 
CAT E]])</f>
        <v>0</v>
      </c>
      <c r="AE209" s="34"/>
      <c r="AF209" s="34"/>
      <c r="AG209" s="34"/>
      <c r="AH209" s="34"/>
      <c r="AI209" s="34"/>
      <c r="AJ209" s="34"/>
      <c r="AK209" s="34"/>
      <c r="AL209" s="34"/>
    </row>
    <row r="210" spans="1:38" s="35" customFormat="1" ht="191.25" x14ac:dyDescent="0.2">
      <c r="A210" s="4" t="s">
        <v>23</v>
      </c>
      <c r="B210" s="26">
        <v>42598</v>
      </c>
      <c r="C210" s="27">
        <v>0.66666666666666663</v>
      </c>
      <c r="D210" s="7">
        <v>0.77777777777777779</v>
      </c>
      <c r="E210" s="3" t="s">
        <v>434</v>
      </c>
      <c r="F210" s="4" t="s">
        <v>45</v>
      </c>
      <c r="G210" s="3" t="s">
        <v>58</v>
      </c>
      <c r="H210" s="4" t="s">
        <v>435</v>
      </c>
      <c r="I210" s="91" t="s">
        <v>119</v>
      </c>
      <c r="J210" s="30"/>
      <c r="K210" s="93">
        <v>259.2</v>
      </c>
      <c r="L210" s="93">
        <v>144</v>
      </c>
      <c r="M210" s="93"/>
      <c r="N210" s="93"/>
      <c r="O210" s="93"/>
      <c r="P210" s="30"/>
      <c r="Q210" s="10"/>
      <c r="R210" s="10"/>
      <c r="S210" s="10"/>
      <c r="T210" s="10"/>
      <c r="U210" s="10"/>
      <c r="V210" s="10"/>
      <c r="W210" s="30"/>
      <c r="X210" s="32">
        <f>Table2[[#This Row],[A 
CAT 
€]]*Table2[[#This Row],[required
amount
CAT A]]</f>
        <v>0</v>
      </c>
      <c r="Y210" s="32">
        <f>Table2[[#This Row],[B 
CAT
€]]*Table2[[#This Row],[required 
amount
CAT B]]</f>
        <v>0</v>
      </c>
      <c r="Z210" s="32"/>
      <c r="AA210" s="32"/>
      <c r="AB210" s="32"/>
      <c r="AC210" s="30"/>
      <c r="AD210" s="33">
        <f>SUM(Table2[[#This Row],[Total value 
CAT A]:[Total value 
CAT E]])</f>
        <v>0</v>
      </c>
      <c r="AE210" s="34"/>
      <c r="AF210" s="34"/>
      <c r="AG210" s="34"/>
      <c r="AH210" s="34"/>
      <c r="AI210" s="34"/>
      <c r="AJ210" s="34"/>
      <c r="AK210" s="34"/>
      <c r="AL210" s="34"/>
    </row>
    <row r="211" spans="1:38" s="35" customFormat="1" ht="45" x14ac:dyDescent="0.2">
      <c r="A211" s="4" t="s">
        <v>15</v>
      </c>
      <c r="B211" s="26">
        <v>42589</v>
      </c>
      <c r="C211" s="8">
        <v>0.625</v>
      </c>
      <c r="D211" s="8">
        <v>0.67361111111111116</v>
      </c>
      <c r="E211" s="3" t="s">
        <v>436</v>
      </c>
      <c r="F211" s="4" t="s">
        <v>45</v>
      </c>
      <c r="G211" s="3" t="s">
        <v>437</v>
      </c>
      <c r="H211" s="4" t="s">
        <v>438</v>
      </c>
      <c r="I211" s="91" t="s">
        <v>119</v>
      </c>
      <c r="J211" s="30"/>
      <c r="K211" s="93">
        <v>408</v>
      </c>
      <c r="L211" s="93">
        <v>328</v>
      </c>
      <c r="M211" s="93">
        <v>182.4</v>
      </c>
      <c r="N211" s="93">
        <v>124.8</v>
      </c>
      <c r="O211" s="93"/>
      <c r="P211" s="30"/>
      <c r="Q211" s="10"/>
      <c r="R211" s="10"/>
      <c r="S211" s="10"/>
      <c r="T211" s="10"/>
      <c r="U211" s="10"/>
      <c r="V211" s="10"/>
      <c r="W211" s="30"/>
      <c r="X211" s="32">
        <f>Table2[[#This Row],[A 
CAT 
€]]*Table2[[#This Row],[required
amount
CAT A]]</f>
        <v>0</v>
      </c>
      <c r="Y211" s="32">
        <f>Table2[[#This Row],[B 
CAT
€]]*Table2[[#This Row],[required 
amount
CAT B]]</f>
        <v>0</v>
      </c>
      <c r="Z211" s="32"/>
      <c r="AA211" s="32"/>
      <c r="AB211" s="32"/>
      <c r="AC211" s="30"/>
      <c r="AD211" s="33">
        <f>SUM(Table2[[#This Row],[Total value 
CAT A]:[Total value 
CAT E]])</f>
        <v>0</v>
      </c>
      <c r="AE211" s="34"/>
      <c r="AF211" s="34"/>
      <c r="AG211" s="34"/>
      <c r="AH211" s="34"/>
      <c r="AI211" s="34"/>
      <c r="AJ211" s="34"/>
      <c r="AK211" s="34"/>
      <c r="AL211" s="34"/>
    </row>
    <row r="212" spans="1:38" s="35" customFormat="1" ht="33.75" x14ac:dyDescent="0.2">
      <c r="A212" s="4" t="s">
        <v>15</v>
      </c>
      <c r="B212" s="26">
        <v>42590</v>
      </c>
      <c r="C212" s="7">
        <v>0.625</v>
      </c>
      <c r="D212" s="7">
        <v>0.67708333333333337</v>
      </c>
      <c r="E212" s="3" t="s">
        <v>439</v>
      </c>
      <c r="F212" s="4" t="s">
        <v>45</v>
      </c>
      <c r="G212" s="3" t="s">
        <v>437</v>
      </c>
      <c r="H212" s="4" t="s">
        <v>440</v>
      </c>
      <c r="I212" s="91" t="s">
        <v>119</v>
      </c>
      <c r="J212" s="30"/>
      <c r="K212" s="93">
        <v>408</v>
      </c>
      <c r="L212" s="93">
        <v>328</v>
      </c>
      <c r="M212" s="93">
        <v>182.4</v>
      </c>
      <c r="N212" s="93">
        <v>124.8</v>
      </c>
      <c r="O212" s="93"/>
      <c r="P212" s="30"/>
      <c r="Q212" s="10"/>
      <c r="R212" s="10"/>
      <c r="S212" s="10"/>
      <c r="T212" s="10"/>
      <c r="U212" s="10"/>
      <c r="V212" s="10"/>
      <c r="W212" s="30"/>
      <c r="X212" s="32">
        <f>Table2[[#This Row],[A 
CAT 
€]]*Table2[[#This Row],[required
amount
CAT A]]</f>
        <v>0</v>
      </c>
      <c r="Y212" s="32">
        <f>Table2[[#This Row],[B 
CAT
€]]*Table2[[#This Row],[required 
amount
CAT B]]</f>
        <v>0</v>
      </c>
      <c r="Z212" s="32"/>
      <c r="AA212" s="32"/>
      <c r="AB212" s="32"/>
      <c r="AC212" s="30"/>
      <c r="AD212" s="33">
        <f>SUM(Table2[[#This Row],[Total value 
CAT A]:[Total value 
CAT E]])</f>
        <v>0</v>
      </c>
      <c r="AE212" s="34"/>
      <c r="AF212" s="34"/>
      <c r="AG212" s="34"/>
      <c r="AH212" s="34"/>
      <c r="AI212" s="34"/>
      <c r="AJ212" s="34"/>
      <c r="AK212" s="34"/>
      <c r="AL212" s="34"/>
    </row>
    <row r="213" spans="1:38" s="35" customFormat="1" ht="45" x14ac:dyDescent="0.2">
      <c r="A213" s="4" t="s">
        <v>15</v>
      </c>
      <c r="B213" s="5">
        <v>42591</v>
      </c>
      <c r="C213" s="7">
        <v>0.625</v>
      </c>
      <c r="D213" s="7">
        <v>0.67361111111111116</v>
      </c>
      <c r="E213" s="3" t="s">
        <v>441</v>
      </c>
      <c r="F213" s="4" t="s">
        <v>45</v>
      </c>
      <c r="G213" s="3" t="s">
        <v>437</v>
      </c>
      <c r="H213" s="4" t="s">
        <v>442</v>
      </c>
      <c r="I213" s="91" t="s">
        <v>119</v>
      </c>
      <c r="J213" s="30"/>
      <c r="K213" s="93">
        <v>408</v>
      </c>
      <c r="L213" s="93">
        <v>328</v>
      </c>
      <c r="M213" s="93">
        <v>182.4</v>
      </c>
      <c r="N213" s="93">
        <v>124.8</v>
      </c>
      <c r="O213" s="93"/>
      <c r="P213" s="30"/>
      <c r="Q213" s="10"/>
      <c r="R213" s="10"/>
      <c r="S213" s="10"/>
      <c r="T213" s="10"/>
      <c r="U213" s="10"/>
      <c r="V213" s="10"/>
      <c r="W213" s="30"/>
      <c r="X213" s="32">
        <f>Table2[[#This Row],[A 
CAT 
€]]*Table2[[#This Row],[required
amount
CAT A]]</f>
        <v>0</v>
      </c>
      <c r="Y213" s="32">
        <f>Table2[[#This Row],[B 
CAT
€]]*Table2[[#This Row],[required 
amount
CAT B]]</f>
        <v>0</v>
      </c>
      <c r="Z213" s="32"/>
      <c r="AA213" s="32"/>
      <c r="AB213" s="32"/>
      <c r="AC213" s="30"/>
      <c r="AD213" s="33">
        <f>SUM(Table2[[#This Row],[Total value 
CAT A]:[Total value 
CAT E]])</f>
        <v>0</v>
      </c>
      <c r="AE213" s="34"/>
      <c r="AF213" s="34"/>
      <c r="AG213" s="34"/>
      <c r="AH213" s="34"/>
      <c r="AI213" s="34"/>
      <c r="AJ213" s="34"/>
      <c r="AK213" s="34"/>
      <c r="AL213" s="34"/>
    </row>
    <row r="214" spans="1:38" s="35" customFormat="1" ht="45" x14ac:dyDescent="0.2">
      <c r="A214" s="25" t="s">
        <v>15</v>
      </c>
      <c r="B214" s="26">
        <v>42592</v>
      </c>
      <c r="C214" s="7">
        <v>0.625</v>
      </c>
      <c r="D214" s="27">
        <v>0.67708333333333337</v>
      </c>
      <c r="E214" s="3" t="s">
        <v>443</v>
      </c>
      <c r="F214" s="4" t="s">
        <v>45</v>
      </c>
      <c r="G214" s="3" t="s">
        <v>437</v>
      </c>
      <c r="H214" s="25" t="s">
        <v>444</v>
      </c>
      <c r="I214" s="90" t="s">
        <v>119</v>
      </c>
      <c r="J214" s="30"/>
      <c r="K214" s="93">
        <v>408</v>
      </c>
      <c r="L214" s="93">
        <v>328</v>
      </c>
      <c r="M214" s="93">
        <v>182.4</v>
      </c>
      <c r="N214" s="93">
        <v>124.8</v>
      </c>
      <c r="O214" s="93"/>
      <c r="P214" s="30"/>
      <c r="Q214" s="10"/>
      <c r="R214" s="10"/>
      <c r="S214" s="10"/>
      <c r="T214" s="10"/>
      <c r="U214" s="10"/>
      <c r="V214" s="10"/>
      <c r="W214" s="30"/>
      <c r="X214" s="32">
        <f>Table2[[#This Row],[A 
CAT 
€]]*Table2[[#This Row],[required
amount
CAT A]]</f>
        <v>0</v>
      </c>
      <c r="Y214" s="32">
        <f>Table2[[#This Row],[B 
CAT
€]]*Table2[[#This Row],[required 
amount
CAT B]]</f>
        <v>0</v>
      </c>
      <c r="Z214" s="32"/>
      <c r="AA214" s="32"/>
      <c r="AB214" s="32"/>
      <c r="AC214" s="30"/>
      <c r="AD214" s="33">
        <f>SUM(Table2[[#This Row],[Total value 
CAT A]:[Total value 
CAT E]])</f>
        <v>0</v>
      </c>
      <c r="AE214" s="34"/>
      <c r="AF214" s="34"/>
      <c r="AG214" s="34"/>
      <c r="AH214" s="34"/>
      <c r="AI214" s="34"/>
      <c r="AJ214" s="34"/>
      <c r="AK214" s="34"/>
      <c r="AL214" s="34"/>
    </row>
    <row r="215" spans="1:38" s="35" customFormat="1" ht="11.25" x14ac:dyDescent="0.2">
      <c r="A215" s="4" t="s">
        <v>15</v>
      </c>
      <c r="B215" s="26">
        <v>42594</v>
      </c>
      <c r="C215" s="7">
        <v>0.66666666666666663</v>
      </c>
      <c r="D215" s="38">
        <v>0.79166666666666663</v>
      </c>
      <c r="E215" s="3" t="s">
        <v>445</v>
      </c>
      <c r="F215" s="4" t="s">
        <v>45</v>
      </c>
      <c r="G215" s="3" t="s">
        <v>437</v>
      </c>
      <c r="H215" s="4" t="s">
        <v>446</v>
      </c>
      <c r="I215" s="91" t="s">
        <v>119</v>
      </c>
      <c r="J215" s="30"/>
      <c r="K215" s="93">
        <v>168</v>
      </c>
      <c r="L215" s="93">
        <v>134.4</v>
      </c>
      <c r="M215" s="93">
        <v>76.8</v>
      </c>
      <c r="N215" s="93">
        <v>48</v>
      </c>
      <c r="O215" s="93"/>
      <c r="P215" s="30"/>
      <c r="Q215" s="10"/>
      <c r="R215" s="10"/>
      <c r="S215" s="10"/>
      <c r="T215" s="10"/>
      <c r="U215" s="10"/>
      <c r="V215" s="10"/>
      <c r="W215" s="30"/>
      <c r="X215" s="32">
        <f>Table2[[#This Row],[A 
CAT 
€]]*Table2[[#This Row],[required
amount
CAT A]]</f>
        <v>0</v>
      </c>
      <c r="Y215" s="32">
        <f>Table2[[#This Row],[B 
CAT
€]]*Table2[[#This Row],[required 
amount
CAT B]]</f>
        <v>0</v>
      </c>
      <c r="Z215" s="32"/>
      <c r="AA215" s="32"/>
      <c r="AB215" s="32"/>
      <c r="AC215" s="30"/>
      <c r="AD215" s="33">
        <f>SUM(Table2[[#This Row],[Total value 
CAT A]:[Total value 
CAT E]])</f>
        <v>0</v>
      </c>
      <c r="AE215" s="34"/>
      <c r="AF215" s="34"/>
      <c r="AG215" s="34"/>
      <c r="AH215" s="34"/>
      <c r="AI215" s="34"/>
      <c r="AJ215" s="34"/>
      <c r="AK215" s="34"/>
      <c r="AL215" s="34"/>
    </row>
    <row r="216" spans="1:38" s="35" customFormat="1" ht="11.25" x14ac:dyDescent="0.2">
      <c r="A216" s="25" t="s">
        <v>15</v>
      </c>
      <c r="B216" s="37">
        <v>42595</v>
      </c>
      <c r="C216" s="7">
        <v>0.66666666666666663</v>
      </c>
      <c r="D216" s="38">
        <v>0.73611111111111116</v>
      </c>
      <c r="E216" s="3" t="s">
        <v>447</v>
      </c>
      <c r="F216" s="4" t="s">
        <v>45</v>
      </c>
      <c r="G216" s="3" t="s">
        <v>437</v>
      </c>
      <c r="H216" s="25" t="s">
        <v>448</v>
      </c>
      <c r="I216" s="90" t="s">
        <v>119</v>
      </c>
      <c r="J216" s="30"/>
      <c r="K216" s="93">
        <v>288</v>
      </c>
      <c r="L216" s="93">
        <v>240</v>
      </c>
      <c r="M216" s="93">
        <v>148.80000000000001</v>
      </c>
      <c r="N216" s="93">
        <v>115.2</v>
      </c>
      <c r="O216" s="93"/>
      <c r="P216" s="30"/>
      <c r="Q216" s="10"/>
      <c r="R216" s="10"/>
      <c r="S216" s="10"/>
      <c r="T216" s="10"/>
      <c r="U216" s="10"/>
      <c r="V216" s="10"/>
      <c r="W216" s="30"/>
      <c r="X216" s="32">
        <f>Table2[[#This Row],[A 
CAT 
€]]*Table2[[#This Row],[required
amount
CAT A]]</f>
        <v>0</v>
      </c>
      <c r="Y216" s="32">
        <f>Table2[[#This Row],[B 
CAT
€]]*Table2[[#This Row],[required 
amount
CAT B]]</f>
        <v>0</v>
      </c>
      <c r="Z216" s="32"/>
      <c r="AA216" s="32"/>
      <c r="AB216" s="32"/>
      <c r="AC216" s="30"/>
      <c r="AD216" s="33">
        <f>SUM(Table2[[#This Row],[Total value 
CAT A]:[Total value 
CAT E]])</f>
        <v>0</v>
      </c>
      <c r="AE216" s="34"/>
      <c r="AF216" s="34"/>
      <c r="AG216" s="34"/>
      <c r="AH216" s="34"/>
      <c r="AI216" s="34"/>
      <c r="AJ216" s="34"/>
      <c r="AK216" s="34"/>
      <c r="AL216" s="34"/>
    </row>
    <row r="217" spans="1:38" s="35" customFormat="1" ht="33.75" x14ac:dyDescent="0.2">
      <c r="A217" s="4" t="s">
        <v>15</v>
      </c>
      <c r="B217" s="26">
        <v>42596</v>
      </c>
      <c r="C217" s="7">
        <v>0.66666666666666663</v>
      </c>
      <c r="D217" s="7">
        <v>0.72916666666666663</v>
      </c>
      <c r="E217" s="3" t="s">
        <v>449</v>
      </c>
      <c r="F217" s="4" t="s">
        <v>45</v>
      </c>
      <c r="G217" s="3" t="s">
        <v>437</v>
      </c>
      <c r="H217" s="4" t="s">
        <v>450</v>
      </c>
      <c r="I217" s="91" t="s">
        <v>119</v>
      </c>
      <c r="J217" s="30"/>
      <c r="K217" s="93">
        <v>408</v>
      </c>
      <c r="L217" s="93">
        <v>328</v>
      </c>
      <c r="M217" s="93">
        <v>182.4</v>
      </c>
      <c r="N217" s="93">
        <v>124.8</v>
      </c>
      <c r="O217" s="93"/>
      <c r="P217" s="30"/>
      <c r="Q217" s="10"/>
      <c r="R217" s="10"/>
      <c r="S217" s="10"/>
      <c r="T217" s="10"/>
      <c r="U217" s="10"/>
      <c r="V217" s="10"/>
      <c r="W217" s="30"/>
      <c r="X217" s="32">
        <f>Table2[[#This Row],[A 
CAT 
€]]*Table2[[#This Row],[required
amount
CAT A]]</f>
        <v>0</v>
      </c>
      <c r="Y217" s="32">
        <f>Table2[[#This Row],[B 
CAT
€]]*Table2[[#This Row],[required 
amount
CAT B]]</f>
        <v>0</v>
      </c>
      <c r="Z217" s="32"/>
      <c r="AA217" s="32"/>
      <c r="AB217" s="32"/>
      <c r="AC217" s="30"/>
      <c r="AD217" s="33">
        <f>SUM(Table2[[#This Row],[Total value 
CAT A]:[Total value 
CAT E]])</f>
        <v>0</v>
      </c>
      <c r="AE217" s="34"/>
      <c r="AF217" s="34"/>
      <c r="AG217" s="34"/>
      <c r="AH217" s="34"/>
      <c r="AI217" s="34"/>
      <c r="AJ217" s="34"/>
      <c r="AK217" s="34"/>
      <c r="AL217" s="34"/>
    </row>
    <row r="218" spans="1:38" s="35" customFormat="1" ht="11.25" x14ac:dyDescent="0.2">
      <c r="A218" s="25" t="s">
        <v>15</v>
      </c>
      <c r="B218" s="26">
        <v>42597</v>
      </c>
      <c r="C218" s="27">
        <v>0.63541666666666663</v>
      </c>
      <c r="D218" s="27">
        <v>0.78125</v>
      </c>
      <c r="E218" s="25" t="s">
        <v>451</v>
      </c>
      <c r="F218" s="4" t="s">
        <v>45</v>
      </c>
      <c r="G218" s="3" t="s">
        <v>437</v>
      </c>
      <c r="H218" s="25" t="s">
        <v>452</v>
      </c>
      <c r="I218" s="90" t="s">
        <v>119</v>
      </c>
      <c r="J218" s="30"/>
      <c r="K218" s="93">
        <v>168</v>
      </c>
      <c r="L218" s="93">
        <v>134.4</v>
      </c>
      <c r="M218" s="93">
        <v>76.8</v>
      </c>
      <c r="N218" s="93">
        <v>48</v>
      </c>
      <c r="O218" s="93"/>
      <c r="P218" s="30"/>
      <c r="Q218" s="10"/>
      <c r="R218" s="10"/>
      <c r="S218" s="10"/>
      <c r="T218" s="10"/>
      <c r="U218" s="10"/>
      <c r="V218" s="10"/>
      <c r="W218" s="30"/>
      <c r="X218" s="32">
        <f>Table2[[#This Row],[A 
CAT 
€]]*Table2[[#This Row],[required
amount
CAT A]]</f>
        <v>0</v>
      </c>
      <c r="Y218" s="32">
        <f>Table2[[#This Row],[B 
CAT
€]]*Table2[[#This Row],[required 
amount
CAT B]]</f>
        <v>0</v>
      </c>
      <c r="Z218" s="32"/>
      <c r="AA218" s="32"/>
      <c r="AB218" s="32"/>
      <c r="AC218" s="30"/>
      <c r="AD218" s="33">
        <f>SUM(Table2[[#This Row],[Total value 
CAT A]:[Total value 
CAT E]])</f>
        <v>0</v>
      </c>
      <c r="AE218" s="34"/>
      <c r="AF218" s="34"/>
      <c r="AG218" s="34"/>
      <c r="AH218" s="34"/>
      <c r="AI218" s="34"/>
      <c r="AJ218" s="34"/>
      <c r="AK218" s="34"/>
      <c r="AL218" s="34"/>
    </row>
    <row r="219" spans="1:38" s="35" customFormat="1" ht="11.25" x14ac:dyDescent="0.2">
      <c r="A219" s="4" t="s">
        <v>15</v>
      </c>
      <c r="B219" s="26">
        <v>42598</v>
      </c>
      <c r="C219" s="7">
        <v>0.41666666666666669</v>
      </c>
      <c r="D219" s="7">
        <v>0.49305555555555558</v>
      </c>
      <c r="E219" s="25" t="s">
        <v>453</v>
      </c>
      <c r="F219" s="4" t="s">
        <v>45</v>
      </c>
      <c r="G219" s="3" t="s">
        <v>437</v>
      </c>
      <c r="H219" s="4" t="s">
        <v>454</v>
      </c>
      <c r="I219" s="90" t="s">
        <v>119</v>
      </c>
      <c r="J219" s="30"/>
      <c r="K219" s="93">
        <v>288</v>
      </c>
      <c r="L219" s="93">
        <v>240</v>
      </c>
      <c r="M219" s="93">
        <v>148.80000000000001</v>
      </c>
      <c r="N219" s="93">
        <v>115.2</v>
      </c>
      <c r="O219" s="93"/>
      <c r="P219" s="30"/>
      <c r="Q219" s="10"/>
      <c r="R219" s="10"/>
      <c r="S219" s="10"/>
      <c r="T219" s="10"/>
      <c r="U219" s="10"/>
      <c r="V219" s="10"/>
      <c r="W219" s="30"/>
      <c r="X219" s="32">
        <f>Table2[[#This Row],[A 
CAT 
€]]*Table2[[#This Row],[required
amount
CAT A]]</f>
        <v>0</v>
      </c>
      <c r="Y219" s="32">
        <f>Table2[[#This Row],[B 
CAT
€]]*Table2[[#This Row],[required 
amount
CAT B]]</f>
        <v>0</v>
      </c>
      <c r="Z219" s="32"/>
      <c r="AA219" s="32"/>
      <c r="AB219" s="32"/>
      <c r="AC219" s="30"/>
      <c r="AD219" s="33">
        <f>SUM(Table2[[#This Row],[Total value 
CAT A]:[Total value 
CAT E]])</f>
        <v>0</v>
      </c>
      <c r="AE219" s="34"/>
      <c r="AF219" s="34"/>
      <c r="AG219" s="34"/>
      <c r="AH219" s="34"/>
      <c r="AI219" s="34"/>
      <c r="AJ219" s="34"/>
      <c r="AK219" s="34"/>
      <c r="AL219" s="34"/>
    </row>
    <row r="220" spans="1:38" s="35" customFormat="1" ht="33.75" x14ac:dyDescent="0.2">
      <c r="A220" s="25" t="s">
        <v>15</v>
      </c>
      <c r="B220" s="26">
        <v>42598</v>
      </c>
      <c r="C220" s="27">
        <v>0.70833333333333337</v>
      </c>
      <c r="D220" s="27">
        <v>0.79166666666666663</v>
      </c>
      <c r="E220" s="3" t="s">
        <v>455</v>
      </c>
      <c r="F220" s="4" t="s">
        <v>45</v>
      </c>
      <c r="G220" s="3" t="s">
        <v>437</v>
      </c>
      <c r="H220" s="25" t="s">
        <v>456</v>
      </c>
      <c r="I220" s="90" t="s">
        <v>119</v>
      </c>
      <c r="J220" s="30"/>
      <c r="K220" s="93">
        <v>408</v>
      </c>
      <c r="L220" s="93">
        <v>328</v>
      </c>
      <c r="M220" s="93">
        <v>182.4</v>
      </c>
      <c r="N220" s="93">
        <v>124.8</v>
      </c>
      <c r="O220" s="93"/>
      <c r="P220" s="30"/>
      <c r="Q220" s="10"/>
      <c r="R220" s="10"/>
      <c r="S220" s="10"/>
      <c r="T220" s="10"/>
      <c r="U220" s="10"/>
      <c r="V220" s="10"/>
      <c r="W220" s="30"/>
      <c r="X220" s="32">
        <f>Table2[[#This Row],[A 
CAT 
€]]*Table2[[#This Row],[required
amount
CAT A]]</f>
        <v>0</v>
      </c>
      <c r="Y220" s="32">
        <f>Table2[[#This Row],[B 
CAT
€]]*Table2[[#This Row],[required 
amount
CAT B]]</f>
        <v>0</v>
      </c>
      <c r="Z220" s="32"/>
      <c r="AA220" s="32"/>
      <c r="AB220" s="32"/>
      <c r="AC220" s="30"/>
      <c r="AD220" s="33">
        <f>SUM(Table2[[#This Row],[Total value 
CAT A]:[Total value 
CAT E]])</f>
        <v>0</v>
      </c>
      <c r="AE220" s="34"/>
      <c r="AF220" s="34"/>
      <c r="AG220" s="34"/>
      <c r="AH220" s="34"/>
      <c r="AI220" s="34"/>
      <c r="AJ220" s="34"/>
      <c r="AK220" s="34"/>
      <c r="AL220" s="34"/>
    </row>
    <row r="221" spans="1:38" s="35" customFormat="1" ht="11.25" x14ac:dyDescent="0.2">
      <c r="A221" s="4" t="s">
        <v>15</v>
      </c>
      <c r="B221" s="26">
        <v>42599</v>
      </c>
      <c r="C221" s="7">
        <v>0.625</v>
      </c>
      <c r="D221" s="7">
        <v>0.75694444444444453</v>
      </c>
      <c r="E221" s="4" t="s">
        <v>457</v>
      </c>
      <c r="F221" s="4" t="s">
        <v>45</v>
      </c>
      <c r="G221" s="3" t="s">
        <v>437</v>
      </c>
      <c r="H221" s="4" t="s">
        <v>458</v>
      </c>
      <c r="I221" s="90" t="s">
        <v>119</v>
      </c>
      <c r="J221" s="30"/>
      <c r="K221" s="93">
        <v>168</v>
      </c>
      <c r="L221" s="93">
        <v>134.4</v>
      </c>
      <c r="M221" s="93">
        <v>76.8</v>
      </c>
      <c r="N221" s="93">
        <v>48</v>
      </c>
      <c r="O221" s="93"/>
      <c r="P221" s="30"/>
      <c r="Q221" s="10"/>
      <c r="R221" s="10"/>
      <c r="S221" s="10"/>
      <c r="T221" s="10"/>
      <c r="U221" s="10"/>
      <c r="V221" s="10"/>
      <c r="W221" s="30"/>
      <c r="X221" s="32">
        <f>Table2[[#This Row],[A 
CAT 
€]]*Table2[[#This Row],[required
amount
CAT A]]</f>
        <v>0</v>
      </c>
      <c r="Y221" s="32">
        <f>Table2[[#This Row],[B 
CAT
€]]*Table2[[#This Row],[required 
amount
CAT B]]</f>
        <v>0</v>
      </c>
      <c r="Z221" s="32"/>
      <c r="AA221" s="32"/>
      <c r="AB221" s="32"/>
      <c r="AC221" s="30"/>
      <c r="AD221" s="33">
        <f>SUM(Table2[[#This Row],[Total value 
CAT A]:[Total value 
CAT E]])</f>
        <v>0</v>
      </c>
      <c r="AE221" s="34"/>
      <c r="AF221" s="34"/>
      <c r="AG221" s="34"/>
      <c r="AH221" s="34"/>
      <c r="AI221" s="34"/>
      <c r="AJ221" s="34"/>
      <c r="AK221" s="34"/>
      <c r="AL221" s="34"/>
    </row>
    <row r="222" spans="1:38" s="35" customFormat="1" ht="11.25" x14ac:dyDescent="0.2">
      <c r="A222" s="25" t="s">
        <v>15</v>
      </c>
      <c r="B222" s="26">
        <v>42600</v>
      </c>
      <c r="C222" s="27">
        <v>0.41666666666666669</v>
      </c>
      <c r="D222" s="27">
        <v>0.47916666666666669</v>
      </c>
      <c r="E222" s="25" t="s">
        <v>459</v>
      </c>
      <c r="F222" s="4" t="s">
        <v>45</v>
      </c>
      <c r="G222" s="3" t="s">
        <v>437</v>
      </c>
      <c r="H222" s="25" t="s">
        <v>460</v>
      </c>
      <c r="I222" s="90" t="s">
        <v>119</v>
      </c>
      <c r="J222" s="30"/>
      <c r="K222" s="93">
        <v>288</v>
      </c>
      <c r="L222" s="93">
        <v>240</v>
      </c>
      <c r="M222" s="93">
        <v>148.80000000000001</v>
      </c>
      <c r="N222" s="93">
        <v>115.2</v>
      </c>
      <c r="O222" s="93"/>
      <c r="P222" s="30"/>
      <c r="Q222" s="10"/>
      <c r="R222" s="10"/>
      <c r="S222" s="10"/>
      <c r="T222" s="10"/>
      <c r="U222" s="10"/>
      <c r="V222" s="10"/>
      <c r="W222" s="30"/>
      <c r="X222" s="32">
        <f>Table2[[#This Row],[A 
CAT 
€]]*Table2[[#This Row],[required
amount
CAT A]]</f>
        <v>0</v>
      </c>
      <c r="Y222" s="32">
        <f>Table2[[#This Row],[B 
CAT
€]]*Table2[[#This Row],[required 
amount
CAT B]]</f>
        <v>0</v>
      </c>
      <c r="Z222" s="32"/>
      <c r="AA222" s="32"/>
      <c r="AB222" s="32"/>
      <c r="AC222" s="30"/>
      <c r="AD222" s="33">
        <f>SUM(Table2[[#This Row],[Total value 
CAT A]:[Total value 
CAT E]])</f>
        <v>0</v>
      </c>
      <c r="AE222" s="34"/>
      <c r="AF222" s="34"/>
      <c r="AG222" s="34"/>
      <c r="AH222" s="34"/>
      <c r="AI222" s="34"/>
      <c r="AJ222" s="34"/>
      <c r="AK222" s="34"/>
      <c r="AL222" s="34"/>
    </row>
    <row r="223" spans="1:38" s="35" customFormat="1" ht="33.75" x14ac:dyDescent="0.2">
      <c r="A223" s="4" t="s">
        <v>15</v>
      </c>
      <c r="B223" s="26">
        <v>42600</v>
      </c>
      <c r="C223" s="7">
        <v>0.66666666666666663</v>
      </c>
      <c r="D223" s="7">
        <v>0.72916666666666663</v>
      </c>
      <c r="E223" s="29" t="s">
        <v>461</v>
      </c>
      <c r="F223" s="4" t="s">
        <v>45</v>
      </c>
      <c r="G223" s="3" t="s">
        <v>437</v>
      </c>
      <c r="H223" s="4" t="s">
        <v>462</v>
      </c>
      <c r="I223" s="90" t="s">
        <v>119</v>
      </c>
      <c r="J223" s="30"/>
      <c r="K223" s="93">
        <v>408</v>
      </c>
      <c r="L223" s="93">
        <v>328</v>
      </c>
      <c r="M223" s="93">
        <v>182.4</v>
      </c>
      <c r="N223" s="93">
        <v>124.8</v>
      </c>
      <c r="O223" s="93"/>
      <c r="P223" s="30"/>
      <c r="Q223" s="10"/>
      <c r="R223" s="10"/>
      <c r="S223" s="10"/>
      <c r="T223" s="10"/>
      <c r="U223" s="10"/>
      <c r="V223" s="10"/>
      <c r="W223" s="30"/>
      <c r="X223" s="32">
        <f>Table2[[#This Row],[A 
CAT 
€]]*Table2[[#This Row],[required
amount
CAT A]]</f>
        <v>0</v>
      </c>
      <c r="Y223" s="32">
        <f>Table2[[#This Row],[B 
CAT
€]]*Table2[[#This Row],[required 
amount
CAT B]]</f>
        <v>0</v>
      </c>
      <c r="Z223" s="32"/>
      <c r="AA223" s="32"/>
      <c r="AB223" s="32"/>
      <c r="AC223" s="30"/>
      <c r="AD223" s="33">
        <f>SUM(Table2[[#This Row],[Total value 
CAT A]:[Total value 
CAT E]])</f>
        <v>0</v>
      </c>
      <c r="AE223" s="34"/>
      <c r="AF223" s="34"/>
      <c r="AG223" s="34"/>
      <c r="AH223" s="34"/>
      <c r="AI223" s="34"/>
      <c r="AJ223" s="34"/>
      <c r="AK223" s="34"/>
      <c r="AL223" s="34"/>
    </row>
    <row r="224" spans="1:38" s="35" customFormat="1" ht="11.25" x14ac:dyDescent="0.2">
      <c r="A224" s="25" t="s">
        <v>15</v>
      </c>
      <c r="B224" s="26">
        <v>42601</v>
      </c>
      <c r="C224" s="27">
        <v>0.625</v>
      </c>
      <c r="D224" s="27">
        <v>0.75694444444444453</v>
      </c>
      <c r="E224" s="4" t="s">
        <v>463</v>
      </c>
      <c r="F224" s="4" t="s">
        <v>45</v>
      </c>
      <c r="G224" s="3" t="s">
        <v>437</v>
      </c>
      <c r="H224" s="25" t="s">
        <v>464</v>
      </c>
      <c r="I224" s="90" t="s">
        <v>119</v>
      </c>
      <c r="J224" s="30"/>
      <c r="K224" s="93">
        <v>168</v>
      </c>
      <c r="L224" s="93">
        <v>134.4</v>
      </c>
      <c r="M224" s="93">
        <v>76.8</v>
      </c>
      <c r="N224" s="93">
        <v>48</v>
      </c>
      <c r="O224" s="93"/>
      <c r="P224" s="30"/>
      <c r="Q224" s="10"/>
      <c r="R224" s="10"/>
      <c r="S224" s="10"/>
      <c r="T224" s="10"/>
      <c r="U224" s="10"/>
      <c r="V224" s="10"/>
      <c r="W224" s="30"/>
      <c r="X224" s="32">
        <f>Table2[[#This Row],[A 
CAT 
€]]*Table2[[#This Row],[required
amount
CAT A]]</f>
        <v>0</v>
      </c>
      <c r="Y224" s="32">
        <f>Table2[[#This Row],[B 
CAT
€]]*Table2[[#This Row],[required 
amount
CAT B]]</f>
        <v>0</v>
      </c>
      <c r="Z224" s="32"/>
      <c r="AA224" s="32"/>
      <c r="AB224" s="32"/>
      <c r="AC224" s="30"/>
      <c r="AD224" s="33">
        <f>SUM(Table2[[#This Row],[Total value 
CAT A]:[Total value 
CAT E]])</f>
        <v>0</v>
      </c>
      <c r="AE224" s="34"/>
      <c r="AF224" s="34"/>
      <c r="AG224" s="34"/>
      <c r="AH224" s="34"/>
      <c r="AI224" s="34"/>
      <c r="AJ224" s="34"/>
      <c r="AK224" s="34"/>
      <c r="AL224" s="34"/>
    </row>
    <row r="225" spans="1:38" s="35" customFormat="1" ht="11.25" x14ac:dyDescent="0.2">
      <c r="A225" s="4" t="s">
        <v>15</v>
      </c>
      <c r="B225" s="26">
        <v>42602</v>
      </c>
      <c r="C225" s="27">
        <v>0.45833333333333331</v>
      </c>
      <c r="D225" s="27">
        <v>0.53472222222222221</v>
      </c>
      <c r="E225" s="4" t="s">
        <v>465</v>
      </c>
      <c r="F225" s="4" t="s">
        <v>45</v>
      </c>
      <c r="G225" s="3" t="s">
        <v>437</v>
      </c>
      <c r="H225" s="4" t="s">
        <v>466</v>
      </c>
      <c r="I225" s="90" t="s">
        <v>119</v>
      </c>
      <c r="J225" s="30"/>
      <c r="K225" s="93">
        <v>288</v>
      </c>
      <c r="L225" s="93">
        <v>240</v>
      </c>
      <c r="M225" s="93">
        <v>148.80000000000001</v>
      </c>
      <c r="N225" s="93">
        <v>115.2</v>
      </c>
      <c r="O225" s="93"/>
      <c r="P225" s="30"/>
      <c r="Q225" s="10"/>
      <c r="R225" s="10"/>
      <c r="S225" s="10"/>
      <c r="T225" s="10"/>
      <c r="U225" s="10"/>
      <c r="V225" s="10"/>
      <c r="W225" s="30"/>
      <c r="X225" s="32">
        <f>Table2[[#This Row],[A 
CAT 
€]]*Table2[[#This Row],[required
amount
CAT A]]</f>
        <v>0</v>
      </c>
      <c r="Y225" s="32">
        <f>Table2[[#This Row],[B 
CAT
€]]*Table2[[#This Row],[required 
amount
CAT B]]</f>
        <v>0</v>
      </c>
      <c r="Z225" s="32"/>
      <c r="AA225" s="32"/>
      <c r="AB225" s="32"/>
      <c r="AC225" s="30"/>
      <c r="AD225" s="33">
        <f>SUM(Table2[[#This Row],[Total value 
CAT A]:[Total value 
CAT E]])</f>
        <v>0</v>
      </c>
      <c r="AE225" s="34"/>
      <c r="AF225" s="34"/>
      <c r="AG225" s="34"/>
      <c r="AH225" s="34"/>
      <c r="AI225" s="34"/>
      <c r="AJ225" s="34"/>
      <c r="AK225" s="34"/>
      <c r="AL225" s="34"/>
    </row>
    <row r="226" spans="1:38" s="35" customFormat="1" ht="22.5" x14ac:dyDescent="0.2">
      <c r="A226" s="25" t="s">
        <v>15</v>
      </c>
      <c r="B226" s="26">
        <v>42602</v>
      </c>
      <c r="C226" s="27">
        <v>0.6875</v>
      </c>
      <c r="D226" s="27">
        <v>0.75694444444444453</v>
      </c>
      <c r="E226" s="29" t="s">
        <v>467</v>
      </c>
      <c r="F226" s="4" t="s">
        <v>45</v>
      </c>
      <c r="G226" s="3" t="s">
        <v>437</v>
      </c>
      <c r="H226" s="25" t="s">
        <v>468</v>
      </c>
      <c r="I226" s="90" t="s">
        <v>119</v>
      </c>
      <c r="J226" s="30"/>
      <c r="K226" s="93">
        <v>408</v>
      </c>
      <c r="L226" s="93">
        <v>328</v>
      </c>
      <c r="M226" s="93">
        <v>182.4</v>
      </c>
      <c r="N226" s="93">
        <v>124.8</v>
      </c>
      <c r="O226" s="93"/>
      <c r="P226" s="30"/>
      <c r="Q226" s="10"/>
      <c r="R226" s="10"/>
      <c r="S226" s="10"/>
      <c r="T226" s="10"/>
      <c r="U226" s="10"/>
      <c r="V226" s="10"/>
      <c r="W226" s="30"/>
      <c r="X226" s="32">
        <f>Table2[[#This Row],[A 
CAT 
€]]*Table2[[#This Row],[required
amount
CAT A]]</f>
        <v>0</v>
      </c>
      <c r="Y226" s="32">
        <f>Table2[[#This Row],[B 
CAT
€]]*Table2[[#This Row],[required 
amount
CAT B]]</f>
        <v>0</v>
      </c>
      <c r="Z226" s="32"/>
      <c r="AA226" s="32"/>
      <c r="AB226" s="32"/>
      <c r="AC226" s="30"/>
      <c r="AD226" s="33">
        <f>SUM(Table2[[#This Row],[Total value 
CAT A]:[Total value 
CAT E]])</f>
        <v>0</v>
      </c>
      <c r="AE226" s="34"/>
      <c r="AF226" s="34"/>
      <c r="AG226" s="34"/>
      <c r="AH226" s="34"/>
      <c r="AI226" s="34"/>
      <c r="AJ226" s="34"/>
      <c r="AK226" s="34"/>
      <c r="AL226" s="34"/>
    </row>
    <row r="227" spans="1:38" s="35" customFormat="1" ht="11.25" x14ac:dyDescent="0.2">
      <c r="A227" s="4" t="s">
        <v>24</v>
      </c>
      <c r="B227" s="26">
        <v>42592</v>
      </c>
      <c r="C227" s="27">
        <v>0.41666666666666669</v>
      </c>
      <c r="D227" s="27">
        <v>0.6875</v>
      </c>
      <c r="E227" s="4" t="s">
        <v>469</v>
      </c>
      <c r="F227" s="4" t="s">
        <v>47</v>
      </c>
      <c r="G227" s="3" t="s">
        <v>104</v>
      </c>
      <c r="H227" s="4" t="s">
        <v>470</v>
      </c>
      <c r="I227" s="90" t="s">
        <v>116</v>
      </c>
      <c r="J227" s="30"/>
      <c r="K227" s="93">
        <v>67.2</v>
      </c>
      <c r="L227" s="93">
        <v>33.6</v>
      </c>
      <c r="M227" s="93"/>
      <c r="N227" s="93"/>
      <c r="O227" s="93"/>
      <c r="P227" s="30"/>
      <c r="Q227" s="10"/>
      <c r="R227" s="10"/>
      <c r="S227" s="10"/>
      <c r="T227" s="10"/>
      <c r="U227" s="10"/>
      <c r="V227" s="10"/>
      <c r="W227" s="30"/>
      <c r="X227" s="32">
        <f>Table2[[#This Row],[A 
CAT 
€]]*Table2[[#This Row],[required
amount
CAT A]]</f>
        <v>0</v>
      </c>
      <c r="Y227" s="32">
        <f>Table2[[#This Row],[B 
CAT
€]]*Table2[[#This Row],[required 
amount
CAT B]]</f>
        <v>0</v>
      </c>
      <c r="Z227" s="32"/>
      <c r="AA227" s="32"/>
      <c r="AB227" s="32"/>
      <c r="AC227" s="30"/>
      <c r="AD227" s="33">
        <f>SUM(Table2[[#This Row],[Total value 
CAT A]:[Total value 
CAT E]])</f>
        <v>0</v>
      </c>
      <c r="AE227" s="34"/>
      <c r="AF227" s="34"/>
      <c r="AG227" s="34"/>
      <c r="AH227" s="34"/>
      <c r="AI227" s="34"/>
      <c r="AJ227" s="34"/>
      <c r="AK227" s="34"/>
      <c r="AL227" s="34"/>
    </row>
    <row r="228" spans="1:38" s="35" customFormat="1" ht="11.25" x14ac:dyDescent="0.2">
      <c r="A228" s="25" t="s">
        <v>24</v>
      </c>
      <c r="B228" s="26">
        <v>42593</v>
      </c>
      <c r="C228" s="27">
        <v>0.41666666666666669</v>
      </c>
      <c r="D228" s="27">
        <v>0.6875</v>
      </c>
      <c r="E228" s="25" t="s">
        <v>471</v>
      </c>
      <c r="F228" s="4" t="s">
        <v>47</v>
      </c>
      <c r="G228" s="3" t="s">
        <v>104</v>
      </c>
      <c r="H228" s="25" t="s">
        <v>472</v>
      </c>
      <c r="I228" s="90" t="s">
        <v>116</v>
      </c>
      <c r="J228" s="30"/>
      <c r="K228" s="93">
        <v>67.2</v>
      </c>
      <c r="L228" s="93">
        <v>33.6</v>
      </c>
      <c r="M228" s="93"/>
      <c r="N228" s="93"/>
      <c r="O228" s="93"/>
      <c r="P228" s="30"/>
      <c r="Q228" s="10"/>
      <c r="R228" s="10"/>
      <c r="S228" s="10"/>
      <c r="T228" s="10"/>
      <c r="U228" s="10"/>
      <c r="V228" s="10"/>
      <c r="W228" s="30"/>
      <c r="X228" s="32">
        <f>Table2[[#This Row],[A 
CAT 
€]]*Table2[[#This Row],[required
amount
CAT A]]</f>
        <v>0</v>
      </c>
      <c r="Y228" s="32">
        <f>Table2[[#This Row],[B 
CAT
€]]*Table2[[#This Row],[required 
amount
CAT B]]</f>
        <v>0</v>
      </c>
      <c r="Z228" s="32"/>
      <c r="AA228" s="32"/>
      <c r="AB228" s="32"/>
      <c r="AC228" s="30"/>
      <c r="AD228" s="33">
        <f>SUM(Table2[[#This Row],[Total value 
CAT A]:[Total value 
CAT E]])</f>
        <v>0</v>
      </c>
      <c r="AE228" s="34"/>
      <c r="AF228" s="34"/>
      <c r="AG228" s="34"/>
      <c r="AH228" s="34"/>
      <c r="AI228" s="34"/>
      <c r="AJ228" s="34"/>
      <c r="AK228" s="34"/>
      <c r="AL228" s="34"/>
    </row>
    <row r="229" spans="1:38" s="35" customFormat="1" ht="22.5" x14ac:dyDescent="0.2">
      <c r="A229" s="4" t="s">
        <v>24</v>
      </c>
      <c r="B229" s="26">
        <v>42594</v>
      </c>
      <c r="C229" s="27">
        <v>0.41666666666666669</v>
      </c>
      <c r="D229" s="27">
        <v>0.69097222222222221</v>
      </c>
      <c r="E229" s="29" t="s">
        <v>473</v>
      </c>
      <c r="F229" s="4" t="s">
        <v>47</v>
      </c>
      <c r="G229" s="3" t="s">
        <v>104</v>
      </c>
      <c r="H229" s="4" t="s">
        <v>474</v>
      </c>
      <c r="I229" s="90" t="s">
        <v>119</v>
      </c>
      <c r="J229" s="30"/>
      <c r="K229" s="93">
        <v>144</v>
      </c>
      <c r="L229" s="93">
        <v>67.2</v>
      </c>
      <c r="M229" s="93"/>
      <c r="N229" s="93"/>
      <c r="O229" s="93"/>
      <c r="P229" s="30"/>
      <c r="Q229" s="10"/>
      <c r="R229" s="10"/>
      <c r="S229" s="10"/>
      <c r="T229" s="10"/>
      <c r="U229" s="10"/>
      <c r="V229" s="10"/>
      <c r="W229" s="30"/>
      <c r="X229" s="32">
        <f>Table2[[#This Row],[A 
CAT 
€]]*Table2[[#This Row],[required
amount
CAT A]]</f>
        <v>0</v>
      </c>
      <c r="Y229" s="32">
        <f>Table2[[#This Row],[B 
CAT
€]]*Table2[[#This Row],[required 
amount
CAT B]]</f>
        <v>0</v>
      </c>
      <c r="Z229" s="32"/>
      <c r="AA229" s="32"/>
      <c r="AB229" s="32"/>
      <c r="AC229" s="30"/>
      <c r="AD229" s="33">
        <f>SUM(Table2[[#This Row],[Total value 
CAT A]:[Total value 
CAT E]])</f>
        <v>0</v>
      </c>
      <c r="AE229" s="34"/>
      <c r="AF229" s="34"/>
      <c r="AG229" s="34"/>
      <c r="AH229" s="34"/>
      <c r="AI229" s="34"/>
      <c r="AJ229" s="34"/>
      <c r="AK229" s="34"/>
      <c r="AL229" s="34"/>
    </row>
    <row r="230" spans="1:38" s="35" customFormat="1" ht="22.5" x14ac:dyDescent="0.2">
      <c r="A230" s="25" t="s">
        <v>24</v>
      </c>
      <c r="B230" s="26">
        <v>42597</v>
      </c>
      <c r="C230" s="27">
        <v>0.41666666666666669</v>
      </c>
      <c r="D230" s="27">
        <v>0.58333333333333337</v>
      </c>
      <c r="E230" s="3" t="s">
        <v>475</v>
      </c>
      <c r="F230" s="4" t="s">
        <v>47</v>
      </c>
      <c r="G230" s="3" t="s">
        <v>104</v>
      </c>
      <c r="H230" s="25" t="s">
        <v>476</v>
      </c>
      <c r="I230" s="90" t="s">
        <v>119</v>
      </c>
      <c r="J230" s="30"/>
      <c r="K230" s="93">
        <v>144</v>
      </c>
      <c r="L230" s="93">
        <v>67.2</v>
      </c>
      <c r="M230" s="93"/>
      <c r="N230" s="93"/>
      <c r="O230" s="93"/>
      <c r="P230" s="30"/>
      <c r="Q230" s="10"/>
      <c r="R230" s="10"/>
      <c r="S230" s="10"/>
      <c r="T230" s="10"/>
      <c r="U230" s="10"/>
      <c r="V230" s="10"/>
      <c r="W230" s="30"/>
      <c r="X230" s="32">
        <f>Table2[[#This Row],[A 
CAT 
€]]*Table2[[#This Row],[required
amount
CAT A]]</f>
        <v>0</v>
      </c>
      <c r="Y230" s="32">
        <f>Table2[[#This Row],[B 
CAT
€]]*Table2[[#This Row],[required 
amount
CAT B]]</f>
        <v>0</v>
      </c>
      <c r="Z230" s="32"/>
      <c r="AA230" s="32"/>
      <c r="AB230" s="32"/>
      <c r="AC230" s="30"/>
      <c r="AD230" s="33">
        <f>SUM(Table2[[#This Row],[Total value 
CAT A]:[Total value 
CAT E]])</f>
        <v>0</v>
      </c>
      <c r="AE230" s="34"/>
      <c r="AF230" s="34"/>
      <c r="AG230" s="34"/>
      <c r="AH230" s="34"/>
      <c r="AI230" s="34"/>
      <c r="AJ230" s="34"/>
      <c r="AK230" s="34"/>
      <c r="AL230" s="34"/>
    </row>
    <row r="231" spans="1:38" s="35" customFormat="1" ht="22.5" x14ac:dyDescent="0.2">
      <c r="A231" s="4" t="s">
        <v>60</v>
      </c>
      <c r="B231" s="26">
        <v>42590</v>
      </c>
      <c r="C231" s="27">
        <v>0.41666666666666669</v>
      </c>
      <c r="D231" s="27">
        <v>0.66180555555555554</v>
      </c>
      <c r="E231" s="3" t="s">
        <v>477</v>
      </c>
      <c r="F231" s="4" t="s">
        <v>47</v>
      </c>
      <c r="G231" s="3" t="s">
        <v>104</v>
      </c>
      <c r="H231" s="4" t="s">
        <v>478</v>
      </c>
      <c r="I231" s="90" t="s">
        <v>116</v>
      </c>
      <c r="J231" s="30"/>
      <c r="K231" s="93">
        <v>28.8</v>
      </c>
      <c r="L231" s="93"/>
      <c r="M231" s="93"/>
      <c r="N231" s="93"/>
      <c r="O231" s="93"/>
      <c r="P231" s="30"/>
      <c r="Q231" s="10"/>
      <c r="R231" s="10"/>
      <c r="S231" s="10"/>
      <c r="T231" s="10"/>
      <c r="U231" s="10"/>
      <c r="V231" s="10"/>
      <c r="W231" s="30"/>
      <c r="X231" s="32">
        <f>Table2[[#This Row],[A 
CAT 
€]]*Table2[[#This Row],[required
amount
CAT A]]</f>
        <v>0</v>
      </c>
      <c r="Y231" s="32">
        <f>Table2[[#This Row],[B 
CAT
€]]*Table2[[#This Row],[required 
amount
CAT B]]</f>
        <v>0</v>
      </c>
      <c r="Z231" s="32"/>
      <c r="AA231" s="32"/>
      <c r="AB231" s="32"/>
      <c r="AC231" s="30"/>
      <c r="AD231" s="33">
        <f>SUM(Table2[[#This Row],[Total value 
CAT A]:[Total value 
CAT E]])</f>
        <v>0</v>
      </c>
      <c r="AE231" s="34"/>
      <c r="AF231" s="34"/>
      <c r="AG231" s="34"/>
      <c r="AH231" s="34"/>
      <c r="AI231" s="34"/>
      <c r="AJ231" s="34"/>
      <c r="AK231" s="34"/>
      <c r="AL231" s="34"/>
    </row>
    <row r="232" spans="1:38" s="35" customFormat="1" ht="22.5" x14ac:dyDescent="0.2">
      <c r="A232" s="25" t="s">
        <v>59</v>
      </c>
      <c r="B232" s="26">
        <v>42588</v>
      </c>
      <c r="C232" s="27">
        <v>0.41666666666666669</v>
      </c>
      <c r="D232" s="27">
        <v>0.66666666666666663</v>
      </c>
      <c r="E232" s="29" t="s">
        <v>479</v>
      </c>
      <c r="F232" s="4" t="s">
        <v>47</v>
      </c>
      <c r="G232" s="3" t="s">
        <v>104</v>
      </c>
      <c r="H232" s="25" t="s">
        <v>480</v>
      </c>
      <c r="I232" s="90" t="s">
        <v>116</v>
      </c>
      <c r="J232" s="30"/>
      <c r="K232" s="93">
        <v>48</v>
      </c>
      <c r="L232" s="93">
        <v>33.6</v>
      </c>
      <c r="M232" s="93"/>
      <c r="N232" s="93"/>
      <c r="O232" s="93"/>
      <c r="P232" s="30"/>
      <c r="Q232" s="10"/>
      <c r="R232" s="10"/>
      <c r="S232" s="10"/>
      <c r="T232" s="10"/>
      <c r="U232" s="10"/>
      <c r="V232" s="10"/>
      <c r="W232" s="30"/>
      <c r="X232" s="32">
        <f>Table2[[#This Row],[A 
CAT 
€]]*Table2[[#This Row],[required
amount
CAT A]]</f>
        <v>0</v>
      </c>
      <c r="Y232" s="32">
        <f>Table2[[#This Row],[B 
CAT
€]]*Table2[[#This Row],[required 
amount
CAT B]]</f>
        <v>0</v>
      </c>
      <c r="Z232" s="32"/>
      <c r="AA232" s="32"/>
      <c r="AB232" s="32"/>
      <c r="AC232" s="30"/>
      <c r="AD232" s="33">
        <f>SUM(Table2[[#This Row],[Total value 
CAT A]:[Total value 
CAT E]])</f>
        <v>0</v>
      </c>
      <c r="AE232" s="34"/>
      <c r="AF232" s="34"/>
      <c r="AG232" s="34"/>
      <c r="AH232" s="34"/>
      <c r="AI232" s="34"/>
      <c r="AJ232" s="34"/>
      <c r="AK232" s="34"/>
      <c r="AL232" s="34"/>
    </row>
    <row r="233" spans="1:38" s="35" customFormat="1" ht="22.5" x14ac:dyDescent="0.2">
      <c r="A233" s="4" t="s">
        <v>59</v>
      </c>
      <c r="B233" s="26">
        <v>42589</v>
      </c>
      <c r="C233" s="27">
        <v>0.41666666666666669</v>
      </c>
      <c r="D233" s="27">
        <v>0.66180555555555554</v>
      </c>
      <c r="E233" s="29" t="s">
        <v>481</v>
      </c>
      <c r="F233" s="4" t="s">
        <v>47</v>
      </c>
      <c r="G233" s="3" t="s">
        <v>104</v>
      </c>
      <c r="H233" s="4" t="s">
        <v>482</v>
      </c>
      <c r="I233" s="90" t="s">
        <v>116</v>
      </c>
      <c r="J233" s="30"/>
      <c r="K233" s="93">
        <v>48</v>
      </c>
      <c r="L233" s="93">
        <v>33.6</v>
      </c>
      <c r="M233" s="93"/>
      <c r="N233" s="93"/>
      <c r="O233" s="93"/>
      <c r="P233" s="30"/>
      <c r="Q233" s="10"/>
      <c r="R233" s="10"/>
      <c r="S233" s="10"/>
      <c r="T233" s="10"/>
      <c r="U233" s="10"/>
      <c r="V233" s="10"/>
      <c r="W233" s="30"/>
      <c r="X233" s="32">
        <f>Table2[[#This Row],[A 
CAT 
€]]*Table2[[#This Row],[required
amount
CAT A]]</f>
        <v>0</v>
      </c>
      <c r="Y233" s="32">
        <f>Table2[[#This Row],[B 
CAT
€]]*Table2[[#This Row],[required 
amount
CAT B]]</f>
        <v>0</v>
      </c>
      <c r="Z233" s="32"/>
      <c r="AA233" s="32"/>
      <c r="AB233" s="32"/>
      <c r="AC233" s="30"/>
      <c r="AD233" s="33">
        <f>SUM(Table2[[#This Row],[Total value 
CAT A]:[Total value 
CAT E]])</f>
        <v>0</v>
      </c>
      <c r="AE233" s="34"/>
      <c r="AF233" s="34"/>
      <c r="AG233" s="34"/>
      <c r="AH233" s="34"/>
      <c r="AI233" s="34"/>
      <c r="AJ233" s="34"/>
      <c r="AK233" s="34"/>
      <c r="AL233" s="34"/>
    </row>
    <row r="234" spans="1:38" s="35" customFormat="1" ht="45" x14ac:dyDescent="0.2">
      <c r="A234" s="25" t="s">
        <v>61</v>
      </c>
      <c r="B234" s="26">
        <v>42591</v>
      </c>
      <c r="C234" s="27">
        <v>0.41666666666666669</v>
      </c>
      <c r="D234" s="27">
        <v>0.64930555555555558</v>
      </c>
      <c r="E234" s="3" t="s">
        <v>483</v>
      </c>
      <c r="F234" s="4" t="s">
        <v>47</v>
      </c>
      <c r="G234" s="3" t="s">
        <v>104</v>
      </c>
      <c r="H234" s="25" t="s">
        <v>484</v>
      </c>
      <c r="I234" s="90" t="s">
        <v>119</v>
      </c>
      <c r="J234" s="30"/>
      <c r="K234" s="93">
        <v>201.6</v>
      </c>
      <c r="L234" s="93">
        <v>100.8</v>
      </c>
      <c r="M234" s="93"/>
      <c r="N234" s="93"/>
      <c r="O234" s="93"/>
      <c r="P234" s="30"/>
      <c r="Q234" s="10"/>
      <c r="R234" s="10"/>
      <c r="S234" s="10"/>
      <c r="T234" s="10"/>
      <c r="U234" s="10"/>
      <c r="V234" s="10"/>
      <c r="W234" s="30"/>
      <c r="X234" s="32">
        <f>Table2[[#This Row],[A 
CAT 
€]]*Table2[[#This Row],[required
amount
CAT A]]</f>
        <v>0</v>
      </c>
      <c r="Y234" s="32">
        <f>Table2[[#This Row],[B 
CAT
€]]*Table2[[#This Row],[required 
amount
CAT B]]</f>
        <v>0</v>
      </c>
      <c r="Z234" s="32"/>
      <c r="AA234" s="32"/>
      <c r="AB234" s="32"/>
      <c r="AC234" s="30"/>
      <c r="AD234" s="33">
        <f>SUM(Table2[[#This Row],[Total value 
CAT A]:[Total value 
CAT E]])</f>
        <v>0</v>
      </c>
      <c r="AE234" s="34"/>
      <c r="AF234" s="34"/>
      <c r="AG234" s="34"/>
      <c r="AH234" s="34"/>
      <c r="AI234" s="34"/>
      <c r="AJ234" s="34"/>
      <c r="AK234" s="34"/>
      <c r="AL234" s="34"/>
    </row>
    <row r="235" spans="1:38" s="35" customFormat="1" ht="11.25" x14ac:dyDescent="0.2">
      <c r="A235" s="4" t="s">
        <v>25</v>
      </c>
      <c r="B235" s="26">
        <v>42596</v>
      </c>
      <c r="C235" s="7">
        <v>0.41666666666666669</v>
      </c>
      <c r="D235" s="7">
        <v>0.57291666666666663</v>
      </c>
      <c r="E235" s="25" t="s">
        <v>48</v>
      </c>
      <c r="F235" s="4" t="s">
        <v>47</v>
      </c>
      <c r="G235" s="3" t="s">
        <v>104</v>
      </c>
      <c r="H235" s="25" t="s">
        <v>485</v>
      </c>
      <c r="I235" s="91"/>
      <c r="J235" s="30"/>
      <c r="K235" s="93">
        <v>120</v>
      </c>
      <c r="L235" s="93">
        <v>76.8</v>
      </c>
      <c r="M235" s="93"/>
      <c r="N235" s="93"/>
      <c r="O235" s="93"/>
      <c r="P235" s="30"/>
      <c r="Q235" s="10"/>
      <c r="R235" s="10"/>
      <c r="S235" s="10"/>
      <c r="T235" s="10"/>
      <c r="U235" s="10"/>
      <c r="V235" s="10"/>
      <c r="W235" s="30"/>
      <c r="X235" s="32">
        <f>Table2[[#This Row],[A 
CAT 
€]]*Table2[[#This Row],[required
amount
CAT A]]</f>
        <v>0</v>
      </c>
      <c r="Y235" s="32">
        <f>Table2[[#This Row],[B 
CAT
€]]*Table2[[#This Row],[required 
amount
CAT B]]</f>
        <v>0</v>
      </c>
      <c r="Z235" s="32">
        <f>Table2[[#This Row],[C 
CAT
€]]*Table2[[#This Row],[required 
amount
CAT C]]</f>
        <v>0</v>
      </c>
      <c r="AA235" s="32"/>
      <c r="AB235" s="32"/>
      <c r="AC235" s="30"/>
      <c r="AD235" s="33">
        <f>SUM(Table2[[#This Row],[Total value 
CAT A]:[Total value 
CAT E]])</f>
        <v>0</v>
      </c>
      <c r="AE235" s="34"/>
      <c r="AF235" s="34"/>
      <c r="AG235" s="34"/>
      <c r="AH235" s="34"/>
      <c r="AI235" s="34"/>
      <c r="AJ235" s="34"/>
      <c r="AK235" s="34"/>
      <c r="AL235" s="34"/>
    </row>
    <row r="236" spans="1:38" s="35" customFormat="1" ht="11.25" x14ac:dyDescent="0.2">
      <c r="A236" s="4" t="s">
        <v>25</v>
      </c>
      <c r="B236" s="26">
        <v>42598</v>
      </c>
      <c r="C236" s="7">
        <v>0.41666666666666669</v>
      </c>
      <c r="D236" s="7">
        <v>0.54166666666666663</v>
      </c>
      <c r="E236" s="25" t="s">
        <v>48</v>
      </c>
      <c r="F236" s="4" t="s">
        <v>47</v>
      </c>
      <c r="G236" s="3" t="s">
        <v>104</v>
      </c>
      <c r="H236" s="4" t="s">
        <v>486</v>
      </c>
      <c r="I236" s="91"/>
      <c r="J236" s="30"/>
      <c r="K236" s="93">
        <v>120</v>
      </c>
      <c r="L236" s="93">
        <v>76.8</v>
      </c>
      <c r="M236" s="93"/>
      <c r="N236" s="93"/>
      <c r="O236" s="93"/>
      <c r="P236" s="30"/>
      <c r="Q236" s="10"/>
      <c r="R236" s="10"/>
      <c r="S236" s="10"/>
      <c r="T236" s="10"/>
      <c r="U236" s="10"/>
      <c r="V236" s="10"/>
      <c r="W236" s="30"/>
      <c r="X236" s="32">
        <f>Table2[[#This Row],[A 
CAT 
€]]*Table2[[#This Row],[required
amount
CAT A]]</f>
        <v>0</v>
      </c>
      <c r="Y236" s="32">
        <f>Table2[[#This Row],[B 
CAT
€]]*Table2[[#This Row],[required 
amount
CAT B]]</f>
        <v>0</v>
      </c>
      <c r="Z236" s="32">
        <f>Table2[[#This Row],[C 
CAT
€]]*Table2[[#This Row],[required 
amount
CAT C]]</f>
        <v>0</v>
      </c>
      <c r="AA236" s="32"/>
      <c r="AB236" s="32"/>
      <c r="AC236" s="30"/>
      <c r="AD236" s="33">
        <f>SUM(Table2[[#This Row],[Total value 
CAT A]:[Total value 
CAT E]])</f>
        <v>0</v>
      </c>
      <c r="AE236" s="34"/>
      <c r="AF236" s="34"/>
      <c r="AG236" s="34"/>
      <c r="AH236" s="34"/>
      <c r="AI236" s="34"/>
      <c r="AJ236" s="34"/>
      <c r="AK236" s="34"/>
      <c r="AL236" s="34"/>
    </row>
    <row r="237" spans="1:38" s="35" customFormat="1" ht="22.5" x14ac:dyDescent="0.2">
      <c r="A237" s="4" t="s">
        <v>25</v>
      </c>
      <c r="B237" s="5">
        <v>42599</v>
      </c>
      <c r="C237" s="7">
        <v>0.41666666666666669</v>
      </c>
      <c r="D237" s="7">
        <v>0.53125</v>
      </c>
      <c r="E237" s="3" t="s">
        <v>487</v>
      </c>
      <c r="F237" s="25" t="s">
        <v>47</v>
      </c>
      <c r="G237" s="29" t="s">
        <v>104</v>
      </c>
      <c r="H237" s="4" t="s">
        <v>488</v>
      </c>
      <c r="I237" s="91"/>
      <c r="J237" s="30"/>
      <c r="K237" s="93">
        <v>259.2</v>
      </c>
      <c r="L237" s="93">
        <v>144</v>
      </c>
      <c r="M237" s="93"/>
      <c r="N237" s="93"/>
      <c r="O237" s="93"/>
      <c r="P237" s="30"/>
      <c r="Q237" s="10"/>
      <c r="R237" s="10"/>
      <c r="S237" s="10"/>
      <c r="T237" s="10"/>
      <c r="U237" s="10"/>
      <c r="V237" s="10"/>
      <c r="W237" s="30"/>
      <c r="X237" s="32">
        <f>Table2[[#This Row],[A 
CAT 
€]]*Table2[[#This Row],[required
amount
CAT A]]</f>
        <v>0</v>
      </c>
      <c r="Y237" s="32">
        <f>Table2[[#This Row],[B 
CAT
€]]*Table2[[#This Row],[required 
amount
CAT B]]</f>
        <v>0</v>
      </c>
      <c r="Z237" s="32">
        <f>Table2[[#This Row],[C 
CAT
€]]*Table2[[#This Row],[required 
amount
CAT C]]</f>
        <v>0</v>
      </c>
      <c r="AA237" s="32"/>
      <c r="AB237" s="32"/>
      <c r="AC237" s="30"/>
      <c r="AD237" s="33">
        <f>SUM(Table2[[#This Row],[Total value 
CAT A]:[Total value 
CAT E]])</f>
        <v>0</v>
      </c>
      <c r="AE237" s="34"/>
      <c r="AF237" s="34"/>
      <c r="AG237" s="34"/>
      <c r="AH237" s="34"/>
      <c r="AI237" s="34"/>
      <c r="AJ237" s="34"/>
      <c r="AK237" s="34"/>
      <c r="AL237" s="34"/>
    </row>
    <row r="238" spans="1:38" s="35" customFormat="1" ht="33.75" x14ac:dyDescent="0.2">
      <c r="A238" s="25" t="s">
        <v>25</v>
      </c>
      <c r="B238" s="26">
        <v>42601</v>
      </c>
      <c r="C238" s="7">
        <v>0.41666666666666669</v>
      </c>
      <c r="D238" s="7">
        <v>0.625</v>
      </c>
      <c r="E238" s="3" t="s">
        <v>489</v>
      </c>
      <c r="F238" s="25" t="s">
        <v>47</v>
      </c>
      <c r="G238" s="29" t="s">
        <v>104</v>
      </c>
      <c r="H238" s="25" t="s">
        <v>490</v>
      </c>
      <c r="I238" s="90"/>
      <c r="J238" s="30"/>
      <c r="K238" s="93">
        <v>259.2</v>
      </c>
      <c r="L238" s="93">
        <v>144</v>
      </c>
      <c r="M238" s="93"/>
      <c r="N238" s="93"/>
      <c r="O238" s="93"/>
      <c r="P238" s="30"/>
      <c r="Q238" s="10"/>
      <c r="R238" s="10"/>
      <c r="S238" s="10"/>
      <c r="T238" s="10"/>
      <c r="U238" s="10"/>
      <c r="V238" s="10"/>
      <c r="W238" s="30"/>
      <c r="X238" s="32">
        <f>Table2[[#This Row],[A 
CAT 
€]]*Table2[[#This Row],[required
amount
CAT A]]</f>
        <v>0</v>
      </c>
      <c r="Y238" s="32">
        <f>Table2[[#This Row],[B 
CAT
€]]*Table2[[#This Row],[required 
amount
CAT B]]</f>
        <v>0</v>
      </c>
      <c r="Z238" s="32">
        <f>Table2[[#This Row],[C 
CAT
€]]*Table2[[#This Row],[required 
amount
CAT C]]</f>
        <v>0</v>
      </c>
      <c r="AA238" s="32"/>
      <c r="AB238" s="32"/>
      <c r="AC238" s="30"/>
      <c r="AD238" s="33">
        <f>SUM(Table2[[#This Row],[Total value 
CAT A]:[Total value 
CAT E]])</f>
        <v>0</v>
      </c>
      <c r="AE238" s="34"/>
      <c r="AF238" s="34"/>
      <c r="AG238" s="34"/>
      <c r="AH238" s="34"/>
      <c r="AI238" s="34"/>
      <c r="AJ238" s="34"/>
      <c r="AK238" s="34"/>
      <c r="AL238" s="34"/>
    </row>
    <row r="239" spans="1:38" s="35" customFormat="1" ht="45" x14ac:dyDescent="0.2">
      <c r="A239" s="4" t="s">
        <v>7</v>
      </c>
      <c r="B239" s="5">
        <v>42588</v>
      </c>
      <c r="C239" s="7">
        <v>0.375</v>
      </c>
      <c r="D239" s="7">
        <v>0.59375</v>
      </c>
      <c r="E239" s="29" t="s">
        <v>491</v>
      </c>
      <c r="F239" s="25" t="s">
        <v>45</v>
      </c>
      <c r="G239" s="29" t="s">
        <v>109</v>
      </c>
      <c r="H239" s="25" t="s">
        <v>492</v>
      </c>
      <c r="I239" s="90" t="s">
        <v>116</v>
      </c>
      <c r="J239" s="30"/>
      <c r="K239" s="93">
        <v>33.6</v>
      </c>
      <c r="L239" s="93">
        <v>24</v>
      </c>
      <c r="M239" s="93"/>
      <c r="N239" s="93"/>
      <c r="O239" s="93"/>
      <c r="P239" s="30"/>
      <c r="Q239" s="10"/>
      <c r="R239" s="10"/>
      <c r="S239" s="10"/>
      <c r="T239" s="10"/>
      <c r="U239" s="10"/>
      <c r="V239" s="10"/>
      <c r="W239" s="30"/>
      <c r="X239" s="32">
        <f>Table2[[#This Row],[A 
CAT 
€]]*Table2[[#This Row],[required
amount
CAT A]]</f>
        <v>0</v>
      </c>
      <c r="Y239" s="32">
        <f>Table2[[#This Row],[B 
CAT
€]]*Table2[[#This Row],[required 
amount
CAT B]]</f>
        <v>0</v>
      </c>
      <c r="Z239" s="32">
        <f>Table2[[#This Row],[C 
CAT
€]]*Table2[[#This Row],[required 
amount
CAT C]]</f>
        <v>0</v>
      </c>
      <c r="AA239" s="32"/>
      <c r="AB239" s="32"/>
      <c r="AC239" s="30"/>
      <c r="AD239" s="33">
        <f>SUM(Table2[[#This Row],[Total value 
CAT A]:[Total value 
CAT E]])</f>
        <v>0</v>
      </c>
      <c r="AE239" s="34"/>
      <c r="AF239" s="34"/>
      <c r="AG239" s="34"/>
      <c r="AH239" s="34"/>
      <c r="AI239" s="34"/>
      <c r="AJ239" s="34"/>
      <c r="AK239" s="34"/>
      <c r="AL239" s="34"/>
    </row>
    <row r="240" spans="1:38" s="35" customFormat="1" ht="78.75" x14ac:dyDescent="0.2">
      <c r="A240" s="25" t="s">
        <v>7</v>
      </c>
      <c r="B240" s="26">
        <v>42588</v>
      </c>
      <c r="C240" s="7">
        <v>0.66666666666666663</v>
      </c>
      <c r="D240" s="7">
        <v>0.76041666666666663</v>
      </c>
      <c r="E240" s="29" t="s">
        <v>493</v>
      </c>
      <c r="F240" s="25" t="s">
        <v>45</v>
      </c>
      <c r="G240" s="29" t="s">
        <v>109</v>
      </c>
      <c r="H240" s="4" t="s">
        <v>494</v>
      </c>
      <c r="I240" s="90" t="s">
        <v>119</v>
      </c>
      <c r="J240" s="30"/>
      <c r="K240" s="93">
        <v>86.4</v>
      </c>
      <c r="L240" s="93">
        <v>48</v>
      </c>
      <c r="M240" s="93"/>
      <c r="N240" s="93"/>
      <c r="O240" s="93"/>
      <c r="P240" s="30"/>
      <c r="Q240" s="10"/>
      <c r="R240" s="10"/>
      <c r="S240" s="10"/>
      <c r="T240" s="10"/>
      <c r="U240" s="10"/>
      <c r="V240" s="10"/>
      <c r="W240" s="30"/>
      <c r="X240" s="32">
        <f>Table2[[#This Row],[A 
CAT 
€]]*Table2[[#This Row],[required
amount
CAT A]]</f>
        <v>0</v>
      </c>
      <c r="Y240" s="32">
        <f>Table2[[#This Row],[B 
CAT
€]]*Table2[[#This Row],[required 
amount
CAT B]]</f>
        <v>0</v>
      </c>
      <c r="Z240" s="32">
        <f>Table2[[#This Row],[C 
CAT
€]]*Table2[[#This Row],[required 
amount
CAT C]]</f>
        <v>0</v>
      </c>
      <c r="AA240" s="32"/>
      <c r="AB240" s="32"/>
      <c r="AC240" s="30"/>
      <c r="AD240" s="33">
        <f>SUM(Table2[[#This Row],[Total value 
CAT A]:[Total value 
CAT E]])</f>
        <v>0</v>
      </c>
      <c r="AE240" s="34"/>
      <c r="AF240" s="34"/>
      <c r="AG240" s="34"/>
      <c r="AH240" s="34"/>
      <c r="AI240" s="34"/>
      <c r="AJ240" s="34"/>
      <c r="AK240" s="34"/>
      <c r="AL240" s="34"/>
    </row>
    <row r="241" spans="1:38" s="35" customFormat="1" ht="45" x14ac:dyDescent="0.2">
      <c r="A241" s="25" t="s">
        <v>7</v>
      </c>
      <c r="B241" s="26">
        <v>42589</v>
      </c>
      <c r="C241" s="27">
        <v>0.375</v>
      </c>
      <c r="D241" s="27">
        <v>0.59375</v>
      </c>
      <c r="E241" s="29" t="s">
        <v>495</v>
      </c>
      <c r="F241" s="25" t="s">
        <v>45</v>
      </c>
      <c r="G241" s="29" t="s">
        <v>109</v>
      </c>
      <c r="H241" s="25" t="s">
        <v>496</v>
      </c>
      <c r="I241" s="90" t="s">
        <v>116</v>
      </c>
      <c r="J241" s="30"/>
      <c r="K241" s="93">
        <v>33.6</v>
      </c>
      <c r="L241" s="93">
        <v>24</v>
      </c>
      <c r="M241" s="93"/>
      <c r="N241" s="93"/>
      <c r="O241" s="93"/>
      <c r="P241" s="30"/>
      <c r="Q241" s="10"/>
      <c r="R241" s="10"/>
      <c r="S241" s="10"/>
      <c r="T241" s="10"/>
      <c r="U241" s="10"/>
      <c r="V241" s="10"/>
      <c r="W241" s="30"/>
      <c r="X241" s="32">
        <f>Table2[[#This Row],[A 
CAT 
€]]*Table2[[#This Row],[required
amount
CAT A]]</f>
        <v>0</v>
      </c>
      <c r="Y241" s="32">
        <f>Table2[[#This Row],[B 
CAT
€]]*Table2[[#This Row],[required 
amount
CAT B]]</f>
        <v>0</v>
      </c>
      <c r="Z241" s="32">
        <f>Table2[[#This Row],[C 
CAT
€]]*Table2[[#This Row],[required 
amount
CAT C]]</f>
        <v>0</v>
      </c>
      <c r="AA241" s="32"/>
      <c r="AB241" s="32"/>
      <c r="AC241" s="30"/>
      <c r="AD241" s="33">
        <f>SUM(Table2[[#This Row],[Total value 
CAT A]:[Total value 
CAT E]])</f>
        <v>0</v>
      </c>
      <c r="AE241" s="34"/>
      <c r="AF241" s="34"/>
      <c r="AG241" s="34"/>
      <c r="AH241" s="34"/>
      <c r="AI241" s="34"/>
      <c r="AJ241" s="34"/>
      <c r="AK241" s="34"/>
      <c r="AL241" s="34"/>
    </row>
    <row r="242" spans="1:38" s="35" customFormat="1" ht="56.25" x14ac:dyDescent="0.2">
      <c r="A242" s="25" t="s">
        <v>7</v>
      </c>
      <c r="B242" s="26">
        <v>42589</v>
      </c>
      <c r="C242" s="27">
        <v>0.66666666666666663</v>
      </c>
      <c r="D242" s="27">
        <v>0.76041666666666663</v>
      </c>
      <c r="E242" s="29" t="s">
        <v>497</v>
      </c>
      <c r="F242" s="25" t="s">
        <v>45</v>
      </c>
      <c r="G242" s="29" t="s">
        <v>109</v>
      </c>
      <c r="H242" s="25" t="s">
        <v>498</v>
      </c>
      <c r="I242" s="90" t="s">
        <v>119</v>
      </c>
      <c r="J242" s="30"/>
      <c r="K242" s="93">
        <v>86.4</v>
      </c>
      <c r="L242" s="93">
        <v>48</v>
      </c>
      <c r="M242" s="93"/>
      <c r="N242" s="93"/>
      <c r="O242" s="93"/>
      <c r="P242" s="30"/>
      <c r="Q242" s="10"/>
      <c r="R242" s="10"/>
      <c r="S242" s="10"/>
      <c r="T242" s="10"/>
      <c r="U242" s="10"/>
      <c r="V242" s="10"/>
      <c r="W242" s="30"/>
      <c r="X242" s="32">
        <f>Table2[[#This Row],[A 
CAT 
€]]*Table2[[#This Row],[required
amount
CAT A]]</f>
        <v>0</v>
      </c>
      <c r="Y242" s="32">
        <f>Table2[[#This Row],[B 
CAT
€]]*Table2[[#This Row],[required 
amount
CAT B]]</f>
        <v>0</v>
      </c>
      <c r="Z242" s="32">
        <f>Table2[[#This Row],[C 
CAT
€]]*Table2[[#This Row],[required 
amount
CAT C]]</f>
        <v>0</v>
      </c>
      <c r="AA242" s="32"/>
      <c r="AB242" s="32"/>
      <c r="AC242" s="30"/>
      <c r="AD242" s="33">
        <f>SUM(Table2[[#This Row],[Total value 
CAT A]:[Total value 
CAT E]])</f>
        <v>0</v>
      </c>
      <c r="AE242" s="34"/>
      <c r="AF242" s="34"/>
      <c r="AG242" s="34"/>
      <c r="AH242" s="34"/>
      <c r="AI242" s="34"/>
      <c r="AJ242" s="34"/>
      <c r="AK242" s="34"/>
      <c r="AL242" s="34"/>
    </row>
    <row r="243" spans="1:38" s="35" customFormat="1" ht="45" x14ac:dyDescent="0.2">
      <c r="A243" s="25" t="s">
        <v>7</v>
      </c>
      <c r="B243" s="5">
        <v>42590</v>
      </c>
      <c r="C243" s="27">
        <v>0.375</v>
      </c>
      <c r="D243" s="27">
        <v>0.54513888888888895</v>
      </c>
      <c r="E243" s="3" t="s">
        <v>499</v>
      </c>
      <c r="F243" s="4" t="s">
        <v>45</v>
      </c>
      <c r="G243" s="3" t="s">
        <v>109</v>
      </c>
      <c r="H243" s="25" t="s">
        <v>500</v>
      </c>
      <c r="I243" s="90" t="s">
        <v>116</v>
      </c>
      <c r="J243" s="30"/>
      <c r="K243" s="93">
        <v>33.6</v>
      </c>
      <c r="L243" s="93">
        <v>24</v>
      </c>
      <c r="M243" s="93"/>
      <c r="N243" s="93"/>
      <c r="O243" s="93"/>
      <c r="P243" s="30"/>
      <c r="Q243" s="10"/>
      <c r="R243" s="10"/>
      <c r="S243" s="10"/>
      <c r="T243" s="10"/>
      <c r="U243" s="10"/>
      <c r="V243" s="10"/>
      <c r="W243" s="30"/>
      <c r="X243" s="32">
        <f>Table2[[#This Row],[A 
CAT 
€]]*Table2[[#This Row],[required
amount
CAT A]]</f>
        <v>0</v>
      </c>
      <c r="Y243" s="32">
        <f>Table2[[#This Row],[B 
CAT
€]]*Table2[[#This Row],[required 
amount
CAT B]]</f>
        <v>0</v>
      </c>
      <c r="Z243" s="32">
        <f>Table2[[#This Row],[C 
CAT
€]]*Table2[[#This Row],[required 
amount
CAT C]]</f>
        <v>0</v>
      </c>
      <c r="AA243" s="32"/>
      <c r="AB243" s="32"/>
      <c r="AC243" s="30"/>
      <c r="AD243" s="33">
        <f>SUM(Table2[[#This Row],[Total value 
CAT A]:[Total value 
CAT E]])</f>
        <v>0</v>
      </c>
      <c r="AE243" s="34"/>
      <c r="AF243" s="34"/>
      <c r="AG243" s="34"/>
      <c r="AH243" s="34"/>
      <c r="AI243" s="34"/>
      <c r="AJ243" s="34"/>
      <c r="AK243" s="34"/>
      <c r="AL243" s="34"/>
    </row>
    <row r="244" spans="1:38" s="35" customFormat="1" ht="78.75" x14ac:dyDescent="0.2">
      <c r="A244" s="25" t="s">
        <v>7</v>
      </c>
      <c r="B244" s="26">
        <v>42590</v>
      </c>
      <c r="C244" s="27">
        <v>0.66666666666666663</v>
      </c>
      <c r="D244" s="27">
        <v>0.76041666666666663</v>
      </c>
      <c r="E244" s="29" t="s">
        <v>501</v>
      </c>
      <c r="F244" s="4" t="s">
        <v>45</v>
      </c>
      <c r="G244" s="3" t="s">
        <v>109</v>
      </c>
      <c r="H244" s="25" t="s">
        <v>502</v>
      </c>
      <c r="I244" s="90" t="s">
        <v>119</v>
      </c>
      <c r="J244" s="30"/>
      <c r="K244" s="93">
        <v>86.4</v>
      </c>
      <c r="L244" s="93">
        <v>48</v>
      </c>
      <c r="M244" s="93"/>
      <c r="N244" s="93"/>
      <c r="O244" s="93"/>
      <c r="P244" s="30"/>
      <c r="Q244" s="10"/>
      <c r="R244" s="10"/>
      <c r="S244" s="10"/>
      <c r="T244" s="10"/>
      <c r="U244" s="10"/>
      <c r="V244" s="10"/>
      <c r="W244" s="30"/>
      <c r="X244" s="32">
        <f>Table2[[#This Row],[A 
CAT 
€]]*Table2[[#This Row],[required
amount
CAT A]]</f>
        <v>0</v>
      </c>
      <c r="Y244" s="32">
        <f>Table2[[#This Row],[B 
CAT
€]]*Table2[[#This Row],[required 
amount
CAT B]]</f>
        <v>0</v>
      </c>
      <c r="Z244" s="32">
        <f>Table2[[#This Row],[C 
CAT
€]]*Table2[[#This Row],[required 
amount
CAT C]]</f>
        <v>0</v>
      </c>
      <c r="AA244" s="32"/>
      <c r="AB244" s="32"/>
      <c r="AC244" s="30"/>
      <c r="AD244" s="33">
        <f>SUM(Table2[[#This Row],[Total value 
CAT A]:[Total value 
CAT E]])</f>
        <v>0</v>
      </c>
      <c r="AE244" s="34"/>
      <c r="AF244" s="34"/>
      <c r="AG244" s="34"/>
      <c r="AH244" s="34"/>
      <c r="AI244" s="34"/>
      <c r="AJ244" s="34"/>
      <c r="AK244" s="34"/>
      <c r="AL244" s="34"/>
    </row>
    <row r="245" spans="1:38" s="35" customFormat="1" ht="45" x14ac:dyDescent="0.2">
      <c r="A245" s="4" t="s">
        <v>7</v>
      </c>
      <c r="B245" s="26">
        <v>42591</v>
      </c>
      <c r="C245" s="27">
        <v>0.375</v>
      </c>
      <c r="D245" s="27">
        <v>0.59375</v>
      </c>
      <c r="E245" s="3" t="s">
        <v>503</v>
      </c>
      <c r="F245" s="4" t="s">
        <v>45</v>
      </c>
      <c r="G245" s="3" t="s">
        <v>109</v>
      </c>
      <c r="H245" s="4" t="s">
        <v>504</v>
      </c>
      <c r="I245" s="91" t="s">
        <v>116</v>
      </c>
      <c r="J245" s="30"/>
      <c r="K245" s="93">
        <v>33.6</v>
      </c>
      <c r="L245" s="93">
        <v>24</v>
      </c>
      <c r="M245" s="93"/>
      <c r="N245" s="93"/>
      <c r="O245" s="93"/>
      <c r="P245" s="30"/>
      <c r="Q245" s="10"/>
      <c r="R245" s="10"/>
      <c r="S245" s="10"/>
      <c r="T245" s="10"/>
      <c r="U245" s="10"/>
      <c r="V245" s="10"/>
      <c r="W245" s="30"/>
      <c r="X245" s="32">
        <f>Table2[[#This Row],[A 
CAT 
€]]*Table2[[#This Row],[required
amount
CAT A]]</f>
        <v>0</v>
      </c>
      <c r="Y245" s="32">
        <f>Table2[[#This Row],[B 
CAT
€]]*Table2[[#This Row],[required 
amount
CAT B]]</f>
        <v>0</v>
      </c>
      <c r="Z245" s="32">
        <f>Table2[[#This Row],[C 
CAT
€]]*Table2[[#This Row],[required 
amount
CAT C]]</f>
        <v>0</v>
      </c>
      <c r="AA245" s="32"/>
      <c r="AB245" s="32"/>
      <c r="AC245" s="30"/>
      <c r="AD245" s="33">
        <f>SUM(Table2[[#This Row],[Total value 
CAT A]:[Total value 
CAT E]])</f>
        <v>0</v>
      </c>
      <c r="AE245" s="34"/>
      <c r="AF245" s="34"/>
      <c r="AG245" s="34"/>
      <c r="AH245" s="34"/>
      <c r="AI245" s="34"/>
      <c r="AJ245" s="34"/>
      <c r="AK245" s="34"/>
      <c r="AL245" s="34"/>
    </row>
    <row r="246" spans="1:38" s="35" customFormat="1" ht="56.25" x14ac:dyDescent="0.2">
      <c r="A246" s="4" t="s">
        <v>7</v>
      </c>
      <c r="B246" s="5">
        <v>42591</v>
      </c>
      <c r="C246" s="27">
        <v>0.66666666666666663</v>
      </c>
      <c r="D246" s="27">
        <v>0.76041666666666663</v>
      </c>
      <c r="E246" s="29" t="s">
        <v>505</v>
      </c>
      <c r="F246" s="4" t="s">
        <v>45</v>
      </c>
      <c r="G246" s="3" t="s">
        <v>109</v>
      </c>
      <c r="H246" s="4" t="s">
        <v>506</v>
      </c>
      <c r="I246" s="91" t="s">
        <v>119</v>
      </c>
      <c r="J246" s="30"/>
      <c r="K246" s="93">
        <v>86.4</v>
      </c>
      <c r="L246" s="93">
        <v>48</v>
      </c>
      <c r="M246" s="93"/>
      <c r="N246" s="93"/>
      <c r="O246" s="93"/>
      <c r="P246" s="30"/>
      <c r="Q246" s="10"/>
      <c r="R246" s="10"/>
      <c r="S246" s="10"/>
      <c r="T246" s="10"/>
      <c r="U246" s="10"/>
      <c r="V246" s="10"/>
      <c r="W246" s="30"/>
      <c r="X246" s="32">
        <f>Table2[[#This Row],[A 
CAT 
€]]*Table2[[#This Row],[required
amount
CAT A]]</f>
        <v>0</v>
      </c>
      <c r="Y246" s="32">
        <f>Table2[[#This Row],[B 
CAT
€]]*Table2[[#This Row],[required 
amount
CAT B]]</f>
        <v>0</v>
      </c>
      <c r="Z246" s="32">
        <f>Table2[[#This Row],[C 
CAT
€]]*Table2[[#This Row],[required 
amount
CAT C]]</f>
        <v>0</v>
      </c>
      <c r="AA246" s="32"/>
      <c r="AB246" s="32"/>
      <c r="AC246" s="30"/>
      <c r="AD246" s="33">
        <f>SUM(Table2[[#This Row],[Total value 
CAT A]:[Total value 
CAT E]])</f>
        <v>0</v>
      </c>
      <c r="AE246" s="34"/>
      <c r="AF246" s="34"/>
      <c r="AG246" s="34"/>
      <c r="AH246" s="34"/>
      <c r="AI246" s="34"/>
      <c r="AJ246" s="34"/>
      <c r="AK246" s="34"/>
      <c r="AL246" s="34"/>
    </row>
    <row r="247" spans="1:38" s="35" customFormat="1" ht="90" x14ac:dyDescent="0.2">
      <c r="A247" s="4" t="s">
        <v>7</v>
      </c>
      <c r="B247" s="5">
        <v>42592</v>
      </c>
      <c r="C247" s="7">
        <v>0.35416666666666669</v>
      </c>
      <c r="D247" s="7">
        <v>0.66666666666666663</v>
      </c>
      <c r="E247" s="3" t="s">
        <v>507</v>
      </c>
      <c r="F247" s="4" t="s">
        <v>45</v>
      </c>
      <c r="G247" s="3" t="s">
        <v>109</v>
      </c>
      <c r="H247" s="4" t="s">
        <v>508</v>
      </c>
      <c r="I247" s="91" t="s">
        <v>116</v>
      </c>
      <c r="J247" s="30"/>
      <c r="K247" s="93">
        <v>33.6</v>
      </c>
      <c r="L247" s="93">
        <v>24</v>
      </c>
      <c r="M247" s="93"/>
      <c r="N247" s="93"/>
      <c r="O247" s="93"/>
      <c r="P247" s="30"/>
      <c r="Q247" s="10"/>
      <c r="R247" s="10"/>
      <c r="S247" s="10"/>
      <c r="T247" s="10"/>
      <c r="U247" s="10"/>
      <c r="V247" s="10"/>
      <c r="W247" s="30"/>
      <c r="X247" s="32">
        <f>Table2[[#This Row],[A 
CAT 
€]]*Table2[[#This Row],[required
amount
CAT A]]</f>
        <v>0</v>
      </c>
      <c r="Y247" s="32">
        <f>Table2[[#This Row],[B 
CAT
€]]*Table2[[#This Row],[required 
amount
CAT B]]</f>
        <v>0</v>
      </c>
      <c r="Z247" s="32">
        <f>Table2[[#This Row],[C 
CAT
€]]*Table2[[#This Row],[required 
amount
CAT C]]</f>
        <v>0</v>
      </c>
      <c r="AA247" s="32"/>
      <c r="AB247" s="32"/>
      <c r="AC247" s="30"/>
      <c r="AD247" s="33">
        <f>SUM(Table2[[#This Row],[Total value 
CAT A]:[Total value 
CAT E]])</f>
        <v>0</v>
      </c>
      <c r="AE247" s="34"/>
      <c r="AF247" s="34"/>
      <c r="AG247" s="34"/>
      <c r="AH247" s="34"/>
      <c r="AI247" s="34"/>
      <c r="AJ247" s="34"/>
      <c r="AK247" s="34"/>
      <c r="AL247" s="34"/>
    </row>
    <row r="248" spans="1:38" s="35" customFormat="1" ht="157.5" x14ac:dyDescent="0.2">
      <c r="A248" s="25" t="s">
        <v>7</v>
      </c>
      <c r="B248" s="26">
        <v>42592</v>
      </c>
      <c r="C248" s="27">
        <v>0.72916666666666663</v>
      </c>
      <c r="D248" s="27">
        <v>0.88541666666666663</v>
      </c>
      <c r="E248" s="29" t="s">
        <v>509</v>
      </c>
      <c r="F248" s="25" t="s">
        <v>45</v>
      </c>
      <c r="G248" s="25" t="s">
        <v>109</v>
      </c>
      <c r="H248" s="4" t="s">
        <v>510</v>
      </c>
      <c r="I248" s="90" t="s">
        <v>119</v>
      </c>
      <c r="J248" s="30"/>
      <c r="K248" s="93">
        <v>86.4</v>
      </c>
      <c r="L248" s="93">
        <v>48</v>
      </c>
      <c r="M248" s="93"/>
      <c r="N248" s="93"/>
      <c r="O248" s="93"/>
      <c r="P248" s="30"/>
      <c r="Q248" s="10"/>
      <c r="R248" s="10"/>
      <c r="S248" s="10"/>
      <c r="T248" s="10"/>
      <c r="U248" s="10"/>
      <c r="V248" s="10"/>
      <c r="W248" s="30"/>
      <c r="X248" s="32">
        <f>Table2[[#This Row],[A 
CAT 
€]]*Table2[[#This Row],[required
amount
CAT A]]</f>
        <v>0</v>
      </c>
      <c r="Y248" s="32">
        <f>Table2[[#This Row],[B 
CAT
€]]*Table2[[#This Row],[required 
amount
CAT B]]</f>
        <v>0</v>
      </c>
      <c r="Z248" s="32">
        <f>Table2[[#This Row],[C 
CAT
€]]*Table2[[#This Row],[required 
amount
CAT C]]</f>
        <v>0</v>
      </c>
      <c r="AA248" s="32">
        <f>Table2[[#This Row],[D 
CAT
€]]*Table2[[#This Row],[required 
amount
CAT D]]</f>
        <v>0</v>
      </c>
      <c r="AB248" s="32"/>
      <c r="AC248" s="30"/>
      <c r="AD248" s="33">
        <f>SUM(Table2[[#This Row],[Total value 
CAT A]:[Total value 
CAT E]])</f>
        <v>0</v>
      </c>
      <c r="AE248" s="34"/>
      <c r="AF248" s="34"/>
      <c r="AG248" s="34"/>
      <c r="AH248" s="34"/>
      <c r="AI248" s="34"/>
      <c r="AJ248" s="34"/>
      <c r="AK248" s="34"/>
      <c r="AL248" s="34"/>
    </row>
    <row r="249" spans="1:38" s="35" customFormat="1" ht="67.5" x14ac:dyDescent="0.2">
      <c r="A249" s="4" t="s">
        <v>7</v>
      </c>
      <c r="B249" s="26">
        <v>42593</v>
      </c>
      <c r="C249" s="27">
        <v>0.375</v>
      </c>
      <c r="D249" s="27">
        <v>0.64583333333333337</v>
      </c>
      <c r="E249" s="3" t="s">
        <v>511</v>
      </c>
      <c r="F249" s="4" t="s">
        <v>45</v>
      </c>
      <c r="G249" s="25" t="s">
        <v>109</v>
      </c>
      <c r="H249" s="4" t="s">
        <v>512</v>
      </c>
      <c r="I249" s="91" t="s">
        <v>116</v>
      </c>
      <c r="J249" s="30"/>
      <c r="K249" s="93">
        <v>33.6</v>
      </c>
      <c r="L249" s="93">
        <v>24</v>
      </c>
      <c r="M249" s="93"/>
      <c r="N249" s="93"/>
      <c r="O249" s="93"/>
      <c r="P249" s="30"/>
      <c r="Q249" s="10"/>
      <c r="R249" s="10"/>
      <c r="S249" s="10"/>
      <c r="T249" s="10"/>
      <c r="U249" s="10"/>
      <c r="V249" s="10"/>
      <c r="W249" s="30"/>
      <c r="X249" s="32">
        <f>Table2[[#This Row],[A 
CAT 
€]]*Table2[[#This Row],[required
amount
CAT A]]</f>
        <v>0</v>
      </c>
      <c r="Y249" s="32">
        <f>Table2[[#This Row],[B 
CAT
€]]*Table2[[#This Row],[required 
amount
CAT B]]</f>
        <v>0</v>
      </c>
      <c r="Z249" s="32">
        <f>Table2[[#This Row],[C 
CAT
€]]*Table2[[#This Row],[required 
amount
CAT C]]</f>
        <v>0</v>
      </c>
      <c r="AA249" s="32">
        <f>Table2[[#This Row],[D 
CAT
€]]*Table2[[#This Row],[required 
amount
CAT D]]</f>
        <v>0</v>
      </c>
      <c r="AB249" s="32"/>
      <c r="AC249" s="30"/>
      <c r="AD249" s="33">
        <f>SUM(Table2[[#This Row],[Total value 
CAT A]:[Total value 
CAT E]])</f>
        <v>0</v>
      </c>
      <c r="AE249" s="34"/>
      <c r="AF249" s="34"/>
      <c r="AG249" s="34"/>
      <c r="AH249" s="34"/>
      <c r="AI249" s="34"/>
      <c r="AJ249" s="34"/>
      <c r="AK249" s="34"/>
      <c r="AL249" s="34"/>
    </row>
    <row r="250" spans="1:38" s="35" customFormat="1" ht="45" x14ac:dyDescent="0.2">
      <c r="A250" s="4" t="s">
        <v>7</v>
      </c>
      <c r="B250" s="26">
        <v>42593</v>
      </c>
      <c r="C250" s="27">
        <v>0.70833333333333337</v>
      </c>
      <c r="D250" s="27">
        <v>0.8125</v>
      </c>
      <c r="E250" s="3" t="s">
        <v>513</v>
      </c>
      <c r="F250" s="4" t="s">
        <v>45</v>
      </c>
      <c r="G250" s="25" t="s">
        <v>109</v>
      </c>
      <c r="H250" s="4" t="s">
        <v>514</v>
      </c>
      <c r="I250" s="91" t="s">
        <v>119</v>
      </c>
      <c r="J250" s="30"/>
      <c r="K250" s="93">
        <v>86.4</v>
      </c>
      <c r="L250" s="93">
        <v>48</v>
      </c>
      <c r="M250" s="93"/>
      <c r="N250" s="93"/>
      <c r="O250" s="93"/>
      <c r="P250" s="30"/>
      <c r="Q250" s="10"/>
      <c r="R250" s="10"/>
      <c r="S250" s="10"/>
      <c r="T250" s="10"/>
      <c r="U250" s="10"/>
      <c r="V250" s="10"/>
      <c r="W250" s="30"/>
      <c r="X250" s="32">
        <f>Table2[[#This Row],[A 
CAT 
€]]*Table2[[#This Row],[required
amount
CAT A]]</f>
        <v>0</v>
      </c>
      <c r="Y250" s="32">
        <f>Table2[[#This Row],[B 
CAT
€]]*Table2[[#This Row],[required 
amount
CAT B]]</f>
        <v>0</v>
      </c>
      <c r="Z250" s="32">
        <f>Table2[[#This Row],[C 
CAT
€]]*Table2[[#This Row],[required 
amount
CAT C]]</f>
        <v>0</v>
      </c>
      <c r="AA250" s="32">
        <f>Table2[[#This Row],[D 
CAT
€]]*Table2[[#This Row],[required 
amount
CAT D]]</f>
        <v>0</v>
      </c>
      <c r="AB250" s="32"/>
      <c r="AC250" s="30"/>
      <c r="AD250" s="33">
        <f>SUM(Table2[[#This Row],[Total value 
CAT A]:[Total value 
CAT E]])</f>
        <v>0</v>
      </c>
      <c r="AE250" s="34"/>
      <c r="AF250" s="34"/>
      <c r="AG250" s="34"/>
      <c r="AH250" s="34"/>
      <c r="AI250" s="34"/>
      <c r="AJ250" s="34"/>
      <c r="AK250" s="34"/>
      <c r="AL250" s="34"/>
    </row>
    <row r="251" spans="1:38" s="35" customFormat="1" ht="67.5" x14ac:dyDescent="0.2">
      <c r="A251" s="4" t="s">
        <v>7</v>
      </c>
      <c r="B251" s="26">
        <v>42594</v>
      </c>
      <c r="C251" s="27">
        <v>0.375</v>
      </c>
      <c r="D251" s="27">
        <v>0.64583333333333337</v>
      </c>
      <c r="E251" s="29" t="s">
        <v>515</v>
      </c>
      <c r="F251" s="25" t="s">
        <v>45</v>
      </c>
      <c r="G251" s="25" t="s">
        <v>109</v>
      </c>
      <c r="H251" s="25" t="s">
        <v>516</v>
      </c>
      <c r="I251" s="90" t="s">
        <v>116</v>
      </c>
      <c r="J251" s="30"/>
      <c r="K251" s="93">
        <v>33.6</v>
      </c>
      <c r="L251" s="93">
        <v>24</v>
      </c>
      <c r="M251" s="93"/>
      <c r="N251" s="93"/>
      <c r="O251" s="93"/>
      <c r="P251" s="30"/>
      <c r="Q251" s="10"/>
      <c r="R251" s="10"/>
      <c r="S251" s="10"/>
      <c r="T251" s="10"/>
      <c r="U251" s="10"/>
      <c r="V251" s="10"/>
      <c r="W251" s="30"/>
      <c r="X251" s="32">
        <f>Table2[[#This Row],[A 
CAT 
€]]*Table2[[#This Row],[required
amount
CAT A]]</f>
        <v>0</v>
      </c>
      <c r="Y251" s="32">
        <f>Table2[[#This Row],[B 
CAT
€]]*Table2[[#This Row],[required 
amount
CAT B]]</f>
        <v>0</v>
      </c>
      <c r="Z251" s="32">
        <f>Table2[[#This Row],[C 
CAT
€]]*Table2[[#This Row],[required 
amount
CAT C]]</f>
        <v>0</v>
      </c>
      <c r="AA251" s="32">
        <f>Table2[[#This Row],[D 
CAT
€]]*Table2[[#This Row],[required 
amount
CAT D]]</f>
        <v>0</v>
      </c>
      <c r="AB251" s="32"/>
      <c r="AC251" s="30"/>
      <c r="AD251" s="33">
        <f>SUM(Table2[[#This Row],[Total value 
CAT A]:[Total value 
CAT E]])</f>
        <v>0</v>
      </c>
      <c r="AE251" s="34"/>
      <c r="AF251" s="34"/>
      <c r="AG251" s="34"/>
      <c r="AH251" s="34"/>
      <c r="AI251" s="34"/>
      <c r="AJ251" s="34"/>
      <c r="AK251" s="34"/>
      <c r="AL251" s="34"/>
    </row>
    <row r="252" spans="1:38" s="35" customFormat="1" ht="33.75" x14ac:dyDescent="0.2">
      <c r="A252" s="4" t="s">
        <v>7</v>
      </c>
      <c r="B252" s="26">
        <v>42594</v>
      </c>
      <c r="C252" s="7">
        <v>0.70833333333333337</v>
      </c>
      <c r="D252" s="7">
        <v>0.8125</v>
      </c>
      <c r="E252" s="29" t="s">
        <v>517</v>
      </c>
      <c r="F252" s="25" t="s">
        <v>45</v>
      </c>
      <c r="G252" s="29" t="s">
        <v>109</v>
      </c>
      <c r="H252" s="4" t="s">
        <v>518</v>
      </c>
      <c r="I252" s="91" t="s">
        <v>119</v>
      </c>
      <c r="J252" s="30"/>
      <c r="K252" s="93">
        <v>86.4</v>
      </c>
      <c r="L252" s="93">
        <v>48</v>
      </c>
      <c r="M252" s="93"/>
      <c r="N252" s="93"/>
      <c r="O252" s="93"/>
      <c r="P252" s="30"/>
      <c r="Q252" s="10"/>
      <c r="R252" s="10"/>
      <c r="S252" s="10"/>
      <c r="T252" s="10"/>
      <c r="U252" s="10"/>
      <c r="V252" s="10"/>
      <c r="W252" s="30"/>
      <c r="X252" s="32">
        <f>Table2[[#This Row],[A 
CAT 
€]]*Table2[[#This Row],[required
amount
CAT A]]</f>
        <v>0</v>
      </c>
      <c r="Y252" s="32">
        <f>Table2[[#This Row],[B 
CAT
€]]*Table2[[#This Row],[required 
amount
CAT B]]</f>
        <v>0</v>
      </c>
      <c r="Z252" s="32">
        <f>Table2[[#This Row],[C 
CAT
€]]*Table2[[#This Row],[required 
amount
CAT C]]</f>
        <v>0</v>
      </c>
      <c r="AA252" s="32"/>
      <c r="AB252" s="32"/>
      <c r="AC252" s="30"/>
      <c r="AD252" s="33">
        <f>SUM(Table2[[#This Row],[Total value 
CAT A]:[Total value 
CAT E]])</f>
        <v>0</v>
      </c>
      <c r="AE252" s="34"/>
      <c r="AF252" s="34"/>
      <c r="AG252" s="34"/>
      <c r="AH252" s="34"/>
      <c r="AI252" s="34"/>
      <c r="AJ252" s="34"/>
      <c r="AK252" s="34"/>
      <c r="AL252" s="34"/>
    </row>
    <row r="253" spans="1:38" s="35" customFormat="1" ht="67.5" x14ac:dyDescent="0.2">
      <c r="A253" s="25" t="s">
        <v>7</v>
      </c>
      <c r="B253" s="5">
        <v>42595</v>
      </c>
      <c r="C253" s="7">
        <v>0.375</v>
      </c>
      <c r="D253" s="7">
        <v>0.60416666666666663</v>
      </c>
      <c r="E253" s="29" t="s">
        <v>519</v>
      </c>
      <c r="F253" s="25" t="s">
        <v>45</v>
      </c>
      <c r="G253" s="29" t="s">
        <v>109</v>
      </c>
      <c r="H253" s="25" t="s">
        <v>520</v>
      </c>
      <c r="I253" s="90" t="s">
        <v>116</v>
      </c>
      <c r="J253" s="30"/>
      <c r="K253" s="93">
        <v>33.6</v>
      </c>
      <c r="L253" s="93">
        <v>24</v>
      </c>
      <c r="M253" s="93"/>
      <c r="N253" s="93"/>
      <c r="O253" s="93"/>
      <c r="P253" s="30"/>
      <c r="Q253" s="10"/>
      <c r="R253" s="10"/>
      <c r="S253" s="10"/>
      <c r="T253" s="10"/>
      <c r="U253" s="10"/>
      <c r="V253" s="10"/>
      <c r="W253" s="30"/>
      <c r="X253" s="32">
        <f>Table2[[#This Row],[A 
CAT 
€]]*Table2[[#This Row],[required
amount
CAT A]]</f>
        <v>0</v>
      </c>
      <c r="Y253" s="32">
        <f>Table2[[#This Row],[B 
CAT
€]]*Table2[[#This Row],[required 
amount
CAT B]]</f>
        <v>0</v>
      </c>
      <c r="Z253" s="32">
        <f>Table2[[#This Row],[C 
CAT
€]]*Table2[[#This Row],[required 
amount
CAT C]]</f>
        <v>0</v>
      </c>
      <c r="AA253" s="32"/>
      <c r="AB253" s="32"/>
      <c r="AC253" s="30"/>
      <c r="AD253" s="33">
        <f>SUM(Table2[[#This Row],[Total value 
CAT A]:[Total value 
CAT E]])</f>
        <v>0</v>
      </c>
      <c r="AE253" s="34"/>
      <c r="AF253" s="34"/>
      <c r="AG253" s="34"/>
      <c r="AH253" s="34"/>
      <c r="AI253" s="34"/>
      <c r="AJ253" s="34"/>
      <c r="AK253" s="34"/>
      <c r="AL253" s="34"/>
    </row>
    <row r="254" spans="1:38" s="35" customFormat="1" ht="56.25" x14ac:dyDescent="0.2">
      <c r="A254" s="25" t="s">
        <v>7</v>
      </c>
      <c r="B254" s="5">
        <v>42595</v>
      </c>
      <c r="C254" s="7">
        <v>0.70833333333333337</v>
      </c>
      <c r="D254" s="7">
        <v>0.80208333333333337</v>
      </c>
      <c r="E254" s="3" t="s">
        <v>521</v>
      </c>
      <c r="F254" s="25" t="s">
        <v>45</v>
      </c>
      <c r="G254" s="29" t="s">
        <v>109</v>
      </c>
      <c r="H254" s="25" t="s">
        <v>522</v>
      </c>
      <c r="I254" s="90" t="s">
        <v>119</v>
      </c>
      <c r="J254" s="30"/>
      <c r="K254" s="93">
        <v>86.4</v>
      </c>
      <c r="L254" s="93">
        <v>48</v>
      </c>
      <c r="M254" s="93"/>
      <c r="N254" s="93"/>
      <c r="O254" s="93"/>
      <c r="P254" s="30"/>
      <c r="Q254" s="10"/>
      <c r="R254" s="10"/>
      <c r="S254" s="10"/>
      <c r="T254" s="10"/>
      <c r="U254" s="10"/>
      <c r="V254" s="10"/>
      <c r="W254" s="30"/>
      <c r="X254" s="32">
        <f>Table2[[#This Row],[A 
CAT 
€]]*Table2[[#This Row],[required
amount
CAT A]]</f>
        <v>0</v>
      </c>
      <c r="Y254" s="32">
        <f>Table2[[#This Row],[B 
CAT
€]]*Table2[[#This Row],[required 
amount
CAT B]]</f>
        <v>0</v>
      </c>
      <c r="Z254" s="32">
        <f>Table2[[#This Row],[C 
CAT
€]]*Table2[[#This Row],[required 
amount
CAT C]]</f>
        <v>0</v>
      </c>
      <c r="AA254" s="32"/>
      <c r="AB254" s="32"/>
      <c r="AC254" s="30"/>
      <c r="AD254" s="33">
        <f>SUM(Table2[[#This Row],[Total value 
CAT A]:[Total value 
CAT E]])</f>
        <v>0</v>
      </c>
      <c r="AE254" s="34"/>
      <c r="AF254" s="34"/>
      <c r="AG254" s="34"/>
      <c r="AH254" s="34"/>
      <c r="AI254" s="34"/>
      <c r="AJ254" s="34"/>
      <c r="AK254" s="34"/>
      <c r="AL254" s="34"/>
    </row>
    <row r="255" spans="1:38" s="35" customFormat="1" ht="67.5" x14ac:dyDescent="0.2">
      <c r="A255" s="4" t="s">
        <v>7</v>
      </c>
      <c r="B255" s="26">
        <v>42596</v>
      </c>
      <c r="C255" s="27">
        <v>0.375</v>
      </c>
      <c r="D255" s="27">
        <v>0.64583333333333337</v>
      </c>
      <c r="E255" s="29" t="s">
        <v>523</v>
      </c>
      <c r="F255" s="25" t="s">
        <v>45</v>
      </c>
      <c r="G255" s="29" t="s">
        <v>109</v>
      </c>
      <c r="H255" s="25" t="s">
        <v>524</v>
      </c>
      <c r="I255" s="91" t="s">
        <v>116</v>
      </c>
      <c r="J255" s="30"/>
      <c r="K255" s="93">
        <v>33.6</v>
      </c>
      <c r="L255" s="93">
        <v>24</v>
      </c>
      <c r="M255" s="93"/>
      <c r="N255" s="93"/>
      <c r="O255" s="93"/>
      <c r="P255" s="30"/>
      <c r="Q255" s="10"/>
      <c r="R255" s="10"/>
      <c r="S255" s="10"/>
      <c r="T255" s="10"/>
      <c r="U255" s="10"/>
      <c r="V255" s="10"/>
      <c r="W255" s="30"/>
      <c r="X255" s="32">
        <f>Table2[[#This Row],[A 
CAT 
€]]*Table2[[#This Row],[required
amount
CAT A]]</f>
        <v>0</v>
      </c>
      <c r="Y255" s="32">
        <f>Table2[[#This Row],[B 
CAT
€]]*Table2[[#This Row],[required 
amount
CAT B]]</f>
        <v>0</v>
      </c>
      <c r="Z255" s="32">
        <f>Table2[[#This Row],[C 
CAT
€]]*Table2[[#This Row],[required 
amount
CAT C]]</f>
        <v>0</v>
      </c>
      <c r="AA255" s="32"/>
      <c r="AB255" s="32"/>
      <c r="AC255" s="30"/>
      <c r="AD255" s="33">
        <f>SUM(Table2[[#This Row],[Total value 
CAT A]:[Total value 
CAT E]])</f>
        <v>0</v>
      </c>
      <c r="AE255" s="34"/>
      <c r="AF255" s="34"/>
      <c r="AG255" s="34"/>
      <c r="AH255" s="34"/>
      <c r="AI255" s="34"/>
      <c r="AJ255" s="34"/>
      <c r="AK255" s="34"/>
      <c r="AL255" s="34"/>
    </row>
    <row r="256" spans="1:38" s="35" customFormat="1" ht="33.75" x14ac:dyDescent="0.2">
      <c r="A256" s="25" t="s">
        <v>7</v>
      </c>
      <c r="B256" s="26">
        <v>42596</v>
      </c>
      <c r="C256" s="27">
        <v>0.70833333333333337</v>
      </c>
      <c r="D256" s="27">
        <v>0.8125</v>
      </c>
      <c r="E256" s="29" t="s">
        <v>525</v>
      </c>
      <c r="F256" s="25" t="s">
        <v>45</v>
      </c>
      <c r="G256" s="29" t="s">
        <v>109</v>
      </c>
      <c r="H256" s="4" t="s">
        <v>526</v>
      </c>
      <c r="I256" s="90" t="s">
        <v>119</v>
      </c>
      <c r="J256" s="30"/>
      <c r="K256" s="93">
        <v>86.4</v>
      </c>
      <c r="L256" s="93">
        <v>48</v>
      </c>
      <c r="M256" s="93"/>
      <c r="N256" s="93"/>
      <c r="O256" s="93"/>
      <c r="P256" s="30"/>
      <c r="Q256" s="10"/>
      <c r="R256" s="10"/>
      <c r="S256" s="10"/>
      <c r="T256" s="10"/>
      <c r="U256" s="10"/>
      <c r="V256" s="10"/>
      <c r="W256" s="30"/>
      <c r="X256" s="32">
        <f>Table2[[#This Row],[A 
CAT 
€]]*Table2[[#This Row],[required
amount
CAT A]]</f>
        <v>0</v>
      </c>
      <c r="Y256" s="32">
        <f>Table2[[#This Row],[B 
CAT
€]]*Table2[[#This Row],[required 
amount
CAT B]]</f>
        <v>0</v>
      </c>
      <c r="Z256" s="32">
        <f>Table2[[#This Row],[C 
CAT
€]]*Table2[[#This Row],[required 
amount
CAT C]]</f>
        <v>0</v>
      </c>
      <c r="AA256" s="32"/>
      <c r="AB256" s="32"/>
      <c r="AC256" s="30"/>
      <c r="AD256" s="33">
        <f>SUM(Table2[[#This Row],[Total value 
CAT A]:[Total value 
CAT E]])</f>
        <v>0</v>
      </c>
      <c r="AE256" s="34"/>
      <c r="AF256" s="34"/>
      <c r="AG256" s="34"/>
      <c r="AH256" s="34"/>
      <c r="AI256" s="34"/>
      <c r="AJ256" s="34"/>
      <c r="AK256" s="34"/>
      <c r="AL256" s="34"/>
    </row>
    <row r="257" spans="1:38" s="35" customFormat="1" ht="11.25" x14ac:dyDescent="0.2">
      <c r="A257" s="25" t="s">
        <v>0</v>
      </c>
      <c r="B257" s="105">
        <v>42585</v>
      </c>
      <c r="C257" s="106">
        <v>0.66666666666666663</v>
      </c>
      <c r="D257" s="106">
        <v>0.83333333333333337</v>
      </c>
      <c r="E257" s="107" t="s">
        <v>33</v>
      </c>
      <c r="F257" s="107" t="s">
        <v>65</v>
      </c>
      <c r="G257" s="102" t="s">
        <v>66</v>
      </c>
      <c r="H257" s="107" t="s">
        <v>527</v>
      </c>
      <c r="I257" s="90"/>
      <c r="J257" s="30"/>
      <c r="K257" s="101">
        <v>33.6</v>
      </c>
      <c r="L257" s="101">
        <v>28.8</v>
      </c>
      <c r="M257" s="101">
        <v>19.2</v>
      </c>
      <c r="N257" s="101"/>
      <c r="O257" s="101"/>
      <c r="P257" s="30"/>
      <c r="Q257" s="10"/>
      <c r="R257" s="10"/>
      <c r="S257" s="10"/>
      <c r="T257" s="10"/>
      <c r="U257" s="10"/>
      <c r="V257" s="10"/>
      <c r="W257" s="30"/>
      <c r="X257" s="32">
        <f>Table2[[#This Row],[A 
CAT 
€]]*Table2[[#This Row],[required
amount
CAT A]]</f>
        <v>0</v>
      </c>
      <c r="Y257" s="32">
        <f>Table2[[#This Row],[B 
CAT
€]]*Table2[[#This Row],[required 
amount
CAT B]]</f>
        <v>0</v>
      </c>
      <c r="Z257" s="32">
        <f>Table2[[#This Row],[C 
CAT
€]]*Table2[[#This Row],[required 
amount
CAT C]]</f>
        <v>0</v>
      </c>
      <c r="AA257" s="32"/>
      <c r="AB257" s="32"/>
      <c r="AC257" s="30"/>
      <c r="AD257" s="33">
        <f>SUM(Table2[[#This Row],[Total value 
CAT A]:[Total value 
CAT E]])</f>
        <v>0</v>
      </c>
      <c r="AE257" s="34"/>
      <c r="AF257" s="34"/>
      <c r="AG257" s="34"/>
      <c r="AH257" s="34"/>
      <c r="AI257" s="34"/>
      <c r="AJ257" s="34"/>
      <c r="AK257" s="34"/>
      <c r="AL257" s="34"/>
    </row>
    <row r="258" spans="1:38" s="35" customFormat="1" ht="11.25" x14ac:dyDescent="0.2">
      <c r="A258" s="25" t="s">
        <v>0</v>
      </c>
      <c r="B258" s="105">
        <v>42585</v>
      </c>
      <c r="C258" s="106">
        <v>0.54166666666666663</v>
      </c>
      <c r="D258" s="106">
        <v>0.75</v>
      </c>
      <c r="E258" s="107" t="s">
        <v>33</v>
      </c>
      <c r="F258" s="97" t="s">
        <v>62</v>
      </c>
      <c r="G258" s="100" t="s">
        <v>528</v>
      </c>
      <c r="H258" s="107" t="s">
        <v>529</v>
      </c>
      <c r="I258" s="90"/>
      <c r="J258" s="30"/>
      <c r="K258" s="101">
        <v>33.6</v>
      </c>
      <c r="L258" s="101">
        <v>28.8</v>
      </c>
      <c r="M258" s="101">
        <v>19.2</v>
      </c>
      <c r="N258" s="101"/>
      <c r="O258" s="101"/>
      <c r="P258" s="30"/>
      <c r="Q258" s="10"/>
      <c r="R258" s="10"/>
      <c r="S258" s="10"/>
      <c r="T258" s="10"/>
      <c r="U258" s="10"/>
      <c r="V258" s="10"/>
      <c r="W258" s="30"/>
      <c r="X258" s="32">
        <f>Table2[[#This Row],[A 
CAT 
€]]*Table2[[#This Row],[required
amount
CAT A]]</f>
        <v>0</v>
      </c>
      <c r="Y258" s="32">
        <f>Table2[[#This Row],[B 
CAT
€]]*Table2[[#This Row],[required 
amount
CAT B]]</f>
        <v>0</v>
      </c>
      <c r="Z258" s="32">
        <f>Table2[[#This Row],[C 
CAT
€]]*Table2[[#This Row],[required 
amount
CAT C]]</f>
        <v>0</v>
      </c>
      <c r="AA258" s="32"/>
      <c r="AB258" s="32"/>
      <c r="AC258" s="30"/>
      <c r="AD258" s="33">
        <f>SUM(Table2[[#This Row],[Total value 
CAT A]:[Total value 
CAT E]])</f>
        <v>0</v>
      </c>
      <c r="AE258" s="34"/>
      <c r="AF258" s="34"/>
      <c r="AG258" s="34"/>
      <c r="AH258" s="34"/>
      <c r="AI258" s="34"/>
      <c r="AJ258" s="34"/>
      <c r="AK258" s="34"/>
      <c r="AL258" s="34"/>
    </row>
    <row r="259" spans="1:38" s="35" customFormat="1" ht="11.25" x14ac:dyDescent="0.2">
      <c r="A259" s="4" t="s">
        <v>0</v>
      </c>
      <c r="B259" s="98">
        <v>42585</v>
      </c>
      <c r="C259" s="106">
        <v>0.625</v>
      </c>
      <c r="D259" s="106">
        <v>0.83333333333333337</v>
      </c>
      <c r="E259" s="107" t="s">
        <v>33</v>
      </c>
      <c r="F259" s="100" t="s">
        <v>416</v>
      </c>
      <c r="G259" s="100" t="s">
        <v>416</v>
      </c>
      <c r="H259" s="97" t="s">
        <v>530</v>
      </c>
      <c r="I259" s="91"/>
      <c r="J259" s="30"/>
      <c r="K259" s="101">
        <v>33.6</v>
      </c>
      <c r="L259" s="101">
        <v>28.8</v>
      </c>
      <c r="M259" s="101">
        <v>19.2</v>
      </c>
      <c r="N259" s="101"/>
      <c r="O259" s="101"/>
      <c r="P259" s="30"/>
      <c r="Q259" s="10"/>
      <c r="R259" s="10"/>
      <c r="S259" s="10"/>
      <c r="T259" s="10"/>
      <c r="U259" s="10"/>
      <c r="V259" s="10"/>
      <c r="W259" s="30"/>
      <c r="X259" s="32">
        <f>Table2[[#This Row],[A 
CAT 
€]]*Table2[[#This Row],[required
amount
CAT A]]</f>
        <v>0</v>
      </c>
      <c r="Y259" s="32">
        <f>Table2[[#This Row],[B 
CAT
€]]*Table2[[#This Row],[required 
amount
CAT B]]</f>
        <v>0</v>
      </c>
      <c r="Z259" s="32">
        <f>Table2[[#This Row],[C 
CAT
€]]*Table2[[#This Row],[required 
amount
CAT C]]</f>
        <v>0</v>
      </c>
      <c r="AA259" s="32"/>
      <c r="AB259" s="32"/>
      <c r="AC259" s="30"/>
      <c r="AD259" s="33">
        <f>SUM(Table2[[#This Row],[Total value 
CAT A]:[Total value 
CAT E]])</f>
        <v>0</v>
      </c>
      <c r="AE259" s="34"/>
      <c r="AF259" s="34"/>
      <c r="AG259" s="34"/>
      <c r="AH259" s="34"/>
      <c r="AI259" s="34"/>
      <c r="AJ259" s="34"/>
      <c r="AK259" s="34"/>
      <c r="AL259" s="34"/>
    </row>
    <row r="260" spans="1:38" s="35" customFormat="1" ht="11.25" x14ac:dyDescent="0.2">
      <c r="A260" s="4" t="s">
        <v>0</v>
      </c>
      <c r="B260" s="98">
        <v>42586</v>
      </c>
      <c r="C260" s="99">
        <v>0.54166666666666663</v>
      </c>
      <c r="D260" s="99">
        <v>0.75</v>
      </c>
      <c r="E260" s="97" t="s">
        <v>36</v>
      </c>
      <c r="F260" s="97" t="s">
        <v>62</v>
      </c>
      <c r="G260" s="100" t="s">
        <v>528</v>
      </c>
      <c r="H260" s="107" t="s">
        <v>531</v>
      </c>
      <c r="I260" s="91"/>
      <c r="J260" s="30"/>
      <c r="K260" s="101">
        <v>48</v>
      </c>
      <c r="L260" s="101">
        <v>33.6</v>
      </c>
      <c r="M260" s="101">
        <v>24</v>
      </c>
      <c r="N260" s="101"/>
      <c r="O260" s="101"/>
      <c r="P260" s="30"/>
      <c r="Q260" s="10"/>
      <c r="R260" s="10"/>
      <c r="S260" s="10"/>
      <c r="T260" s="10"/>
      <c r="U260" s="10"/>
      <c r="V260" s="10"/>
      <c r="W260" s="30"/>
      <c r="X260" s="32">
        <f>Table2[[#This Row],[A 
CAT 
€]]*Table2[[#This Row],[required
amount
CAT A]]</f>
        <v>0</v>
      </c>
      <c r="Y260" s="32">
        <f>Table2[[#This Row],[B 
CAT
€]]*Table2[[#This Row],[required 
amount
CAT B]]</f>
        <v>0</v>
      </c>
      <c r="Z260" s="32">
        <f>Table2[[#This Row],[C 
CAT
€]]*Table2[[#This Row],[required 
amount
CAT C]]</f>
        <v>0</v>
      </c>
      <c r="AA260" s="32"/>
      <c r="AB260" s="32"/>
      <c r="AC260" s="30"/>
      <c r="AD260" s="33">
        <f>SUM(Table2[[#This Row],[Total value 
CAT A]:[Total value 
CAT E]])</f>
        <v>0</v>
      </c>
      <c r="AE260" s="34"/>
      <c r="AF260" s="34"/>
      <c r="AG260" s="34"/>
      <c r="AH260" s="34"/>
      <c r="AI260" s="34"/>
      <c r="AJ260" s="34"/>
      <c r="AK260" s="34"/>
      <c r="AL260" s="34"/>
    </row>
    <row r="261" spans="1:38" s="35" customFormat="1" ht="11.25" x14ac:dyDescent="0.2">
      <c r="A261" s="25" t="s">
        <v>0</v>
      </c>
      <c r="B261" s="105">
        <v>42586</v>
      </c>
      <c r="C261" s="99">
        <v>0.625</v>
      </c>
      <c r="D261" s="99">
        <v>0.83333333333333337</v>
      </c>
      <c r="E261" s="107" t="s">
        <v>36</v>
      </c>
      <c r="F261" s="97" t="s">
        <v>63</v>
      </c>
      <c r="G261" s="100" t="s">
        <v>532</v>
      </c>
      <c r="H261" s="107" t="s">
        <v>533</v>
      </c>
      <c r="I261" s="90"/>
      <c r="J261" s="30"/>
      <c r="K261" s="101">
        <v>48</v>
      </c>
      <c r="L261" s="101">
        <v>33.6</v>
      </c>
      <c r="M261" s="101">
        <v>24</v>
      </c>
      <c r="N261" s="101"/>
      <c r="O261" s="101"/>
      <c r="P261" s="30"/>
      <c r="Q261" s="10"/>
      <c r="R261" s="10"/>
      <c r="S261" s="10"/>
      <c r="T261" s="10"/>
      <c r="U261" s="10"/>
      <c r="V261" s="10"/>
      <c r="W261" s="30"/>
      <c r="X261" s="32">
        <f>Table2[[#This Row],[A 
CAT 
€]]*Table2[[#This Row],[required
amount
CAT A]]</f>
        <v>0</v>
      </c>
      <c r="Y261" s="32">
        <f>Table2[[#This Row],[B 
CAT
€]]*Table2[[#This Row],[required 
amount
CAT B]]</f>
        <v>0</v>
      </c>
      <c r="Z261" s="32">
        <f>Table2[[#This Row],[C 
CAT
€]]*Table2[[#This Row],[required 
amount
CAT C]]</f>
        <v>0</v>
      </c>
      <c r="AA261" s="32"/>
      <c r="AB261" s="32"/>
      <c r="AC261" s="30"/>
      <c r="AD261" s="33">
        <f>SUM(Table2[[#This Row],[Total value 
CAT A]:[Total value 
CAT E]])</f>
        <v>0</v>
      </c>
      <c r="AE261" s="34"/>
      <c r="AF261" s="34"/>
      <c r="AG261" s="34"/>
      <c r="AH261" s="34"/>
      <c r="AI261" s="34"/>
      <c r="AJ261" s="34"/>
      <c r="AK261" s="34"/>
      <c r="AL261" s="34"/>
    </row>
    <row r="262" spans="1:38" s="35" customFormat="1" ht="11.25" x14ac:dyDescent="0.2">
      <c r="A262" s="4" t="s">
        <v>0</v>
      </c>
      <c r="B262" s="105">
        <v>42586</v>
      </c>
      <c r="C262" s="99">
        <v>0.54166666666666663</v>
      </c>
      <c r="D262" s="99">
        <v>0.75</v>
      </c>
      <c r="E262" s="107" t="s">
        <v>36</v>
      </c>
      <c r="F262" s="97" t="s">
        <v>534</v>
      </c>
      <c r="G262" s="100" t="s">
        <v>535</v>
      </c>
      <c r="H262" s="107" t="s">
        <v>536</v>
      </c>
      <c r="I262" s="91"/>
      <c r="J262" s="30"/>
      <c r="K262" s="101">
        <v>48</v>
      </c>
      <c r="L262" s="101">
        <v>33.6</v>
      </c>
      <c r="M262" s="101">
        <v>24</v>
      </c>
      <c r="N262" s="101"/>
      <c r="O262" s="101"/>
      <c r="P262" s="30"/>
      <c r="Q262" s="10"/>
      <c r="R262" s="10"/>
      <c r="S262" s="10"/>
      <c r="T262" s="10"/>
      <c r="U262" s="10"/>
      <c r="V262" s="10"/>
      <c r="W262" s="30"/>
      <c r="X262" s="32">
        <f>Table2[[#This Row],[A 
CAT 
€]]*Table2[[#This Row],[required
amount
CAT A]]</f>
        <v>0</v>
      </c>
      <c r="Y262" s="32">
        <f>Table2[[#This Row],[B 
CAT
€]]*Table2[[#This Row],[required 
amount
CAT B]]</f>
        <v>0</v>
      </c>
      <c r="Z262" s="32">
        <f>Table2[[#This Row],[C 
CAT
€]]*Table2[[#This Row],[required 
amount
CAT C]]</f>
        <v>0</v>
      </c>
      <c r="AA262" s="32"/>
      <c r="AB262" s="32"/>
      <c r="AC262" s="30"/>
      <c r="AD262" s="33">
        <f>SUM(Table2[[#This Row],[Total value 
CAT A]:[Total value 
CAT E]])</f>
        <v>0</v>
      </c>
      <c r="AE262" s="34"/>
      <c r="AF262" s="34"/>
      <c r="AG262" s="34"/>
      <c r="AH262" s="34"/>
      <c r="AI262" s="34"/>
      <c r="AJ262" s="34"/>
      <c r="AK262" s="34"/>
      <c r="AL262" s="34"/>
    </row>
    <row r="263" spans="1:38" s="35" customFormat="1" ht="11.25" x14ac:dyDescent="0.2">
      <c r="A263" s="4" t="s">
        <v>0</v>
      </c>
      <c r="B263" s="105">
        <v>42586</v>
      </c>
      <c r="C263" s="99">
        <v>0.625</v>
      </c>
      <c r="D263" s="99">
        <v>0.83333333333333337</v>
      </c>
      <c r="E263" s="107" t="s">
        <v>36</v>
      </c>
      <c r="F263" s="100" t="s">
        <v>416</v>
      </c>
      <c r="G263" s="100" t="s">
        <v>416</v>
      </c>
      <c r="H263" s="107" t="s">
        <v>537</v>
      </c>
      <c r="I263" s="91"/>
      <c r="J263" s="30"/>
      <c r="K263" s="101">
        <v>48</v>
      </c>
      <c r="L263" s="101">
        <v>33.6</v>
      </c>
      <c r="M263" s="101">
        <v>24</v>
      </c>
      <c r="N263" s="101"/>
      <c r="O263" s="101"/>
      <c r="P263" s="30"/>
      <c r="Q263" s="10"/>
      <c r="R263" s="10"/>
      <c r="S263" s="10"/>
      <c r="T263" s="10"/>
      <c r="U263" s="10"/>
      <c r="V263" s="10"/>
      <c r="W263" s="30"/>
      <c r="X263" s="32">
        <f>Table2[[#This Row],[A 
CAT 
€]]*Table2[[#This Row],[required
amount
CAT A]]</f>
        <v>0</v>
      </c>
      <c r="Y263" s="32">
        <f>Table2[[#This Row],[B 
CAT
€]]*Table2[[#This Row],[required 
amount
CAT B]]</f>
        <v>0</v>
      </c>
      <c r="Z263" s="32">
        <f>Table2[[#This Row],[C 
CAT
€]]*Table2[[#This Row],[required 
amount
CAT C]]</f>
        <v>0</v>
      </c>
      <c r="AA263" s="32"/>
      <c r="AB263" s="32"/>
      <c r="AC263" s="30"/>
      <c r="AD263" s="33">
        <f>SUM(Table2[[#This Row],[Total value 
CAT A]:[Total value 
CAT E]])</f>
        <v>0</v>
      </c>
      <c r="AE263" s="34"/>
      <c r="AF263" s="34"/>
      <c r="AG263" s="34"/>
      <c r="AH263" s="34"/>
      <c r="AI263" s="34"/>
      <c r="AJ263" s="34"/>
      <c r="AK263" s="34"/>
      <c r="AL263" s="34"/>
    </row>
    <row r="264" spans="1:38" s="35" customFormat="1" ht="11.25" x14ac:dyDescent="0.2">
      <c r="A264" s="4" t="s">
        <v>0</v>
      </c>
      <c r="B264" s="98">
        <v>42588</v>
      </c>
      <c r="C264" s="99">
        <v>0.625</v>
      </c>
      <c r="D264" s="99">
        <v>0.83333333333333337</v>
      </c>
      <c r="E264" s="97" t="s">
        <v>33</v>
      </c>
      <c r="F264" s="97" t="s">
        <v>65</v>
      </c>
      <c r="G264" s="97" t="s">
        <v>66</v>
      </c>
      <c r="H264" s="97" t="s">
        <v>538</v>
      </c>
      <c r="I264" s="91"/>
      <c r="J264" s="30"/>
      <c r="K264" s="101">
        <v>33.6</v>
      </c>
      <c r="L264" s="101">
        <v>28.8</v>
      </c>
      <c r="M264" s="101">
        <v>19.2</v>
      </c>
      <c r="N264" s="101"/>
      <c r="O264" s="101"/>
      <c r="P264" s="30"/>
      <c r="Q264" s="10"/>
      <c r="R264" s="10"/>
      <c r="S264" s="10"/>
      <c r="T264" s="10"/>
      <c r="U264" s="10"/>
      <c r="V264" s="10"/>
      <c r="W264" s="30"/>
      <c r="X264" s="32">
        <f>Table2[[#This Row],[A 
CAT 
€]]*Table2[[#This Row],[required
amount
CAT A]]</f>
        <v>0</v>
      </c>
      <c r="Y264" s="32">
        <f>Table2[[#This Row],[B 
CAT
€]]*Table2[[#This Row],[required 
amount
CAT B]]</f>
        <v>0</v>
      </c>
      <c r="Z264" s="32">
        <f>Table2[[#This Row],[C 
CAT
€]]*Table2[[#This Row],[required 
amount
CAT C]]</f>
        <v>0</v>
      </c>
      <c r="AA264" s="32"/>
      <c r="AB264" s="32"/>
      <c r="AC264" s="30"/>
      <c r="AD264" s="33">
        <f>SUM(Table2[[#This Row],[Total value 
CAT A]:[Total value 
CAT E]])</f>
        <v>0</v>
      </c>
      <c r="AE264" s="34"/>
      <c r="AF264" s="34"/>
      <c r="AG264" s="34"/>
      <c r="AH264" s="34"/>
      <c r="AI264" s="34"/>
      <c r="AJ264" s="34"/>
      <c r="AK264" s="34"/>
      <c r="AL264" s="34"/>
    </row>
    <row r="265" spans="1:38" s="35" customFormat="1" ht="11.25" x14ac:dyDescent="0.2">
      <c r="A265" s="4" t="s">
        <v>0</v>
      </c>
      <c r="B265" s="105">
        <v>42588</v>
      </c>
      <c r="C265" s="99">
        <v>0.54166666666666663</v>
      </c>
      <c r="D265" s="99">
        <v>0.75</v>
      </c>
      <c r="E265" s="107" t="s">
        <v>33</v>
      </c>
      <c r="F265" s="97" t="s">
        <v>62</v>
      </c>
      <c r="G265" s="97" t="s">
        <v>528</v>
      </c>
      <c r="H265" s="97" t="s">
        <v>539</v>
      </c>
      <c r="I265" s="91"/>
      <c r="J265" s="30"/>
      <c r="K265" s="101">
        <v>33.6</v>
      </c>
      <c r="L265" s="101">
        <v>28.8</v>
      </c>
      <c r="M265" s="101">
        <v>19.2</v>
      </c>
      <c r="N265" s="101"/>
      <c r="O265" s="101"/>
      <c r="P265" s="30"/>
      <c r="Q265" s="10"/>
      <c r="R265" s="10"/>
      <c r="S265" s="10"/>
      <c r="T265" s="10"/>
      <c r="U265" s="10"/>
      <c r="V265" s="10"/>
      <c r="W265" s="30"/>
      <c r="X265" s="32">
        <f>Table2[[#This Row],[A 
CAT 
€]]*Table2[[#This Row],[required
amount
CAT A]]</f>
        <v>0</v>
      </c>
      <c r="Y265" s="32">
        <f>Table2[[#This Row],[B 
CAT
€]]*Table2[[#This Row],[required 
amount
CAT B]]</f>
        <v>0</v>
      </c>
      <c r="Z265" s="32">
        <f>Table2[[#This Row],[C 
CAT
€]]*Table2[[#This Row],[required 
amount
CAT C]]</f>
        <v>0</v>
      </c>
      <c r="AA265" s="32"/>
      <c r="AB265" s="32"/>
      <c r="AC265" s="30"/>
      <c r="AD265" s="33">
        <f>SUM(Table2[[#This Row],[Total value 
CAT A]:[Total value 
CAT E]])</f>
        <v>0</v>
      </c>
      <c r="AE265" s="34"/>
      <c r="AF265" s="34"/>
      <c r="AG265" s="34"/>
      <c r="AH265" s="34"/>
      <c r="AI265" s="34"/>
      <c r="AJ265" s="34"/>
      <c r="AK265" s="34"/>
      <c r="AL265" s="34"/>
    </row>
    <row r="266" spans="1:38" s="35" customFormat="1" ht="11.25" x14ac:dyDescent="0.2">
      <c r="A266" s="25" t="s">
        <v>0</v>
      </c>
      <c r="B266" s="105">
        <v>42588</v>
      </c>
      <c r="C266" s="99">
        <v>0.625</v>
      </c>
      <c r="D266" s="99">
        <v>0.83333333333333337</v>
      </c>
      <c r="E266" s="97" t="s">
        <v>33</v>
      </c>
      <c r="F266" s="100" t="s">
        <v>416</v>
      </c>
      <c r="G266" s="100" t="s">
        <v>416</v>
      </c>
      <c r="H266" s="107" t="s">
        <v>540</v>
      </c>
      <c r="I266" s="90"/>
      <c r="J266" s="30"/>
      <c r="K266" s="101">
        <v>33.6</v>
      </c>
      <c r="L266" s="101">
        <v>28.8</v>
      </c>
      <c r="M266" s="101">
        <v>19.2</v>
      </c>
      <c r="N266" s="101"/>
      <c r="O266" s="101"/>
      <c r="P266" s="30"/>
      <c r="Q266" s="10"/>
      <c r="R266" s="10"/>
      <c r="S266" s="10"/>
      <c r="T266" s="10"/>
      <c r="U266" s="10"/>
      <c r="V266" s="10"/>
      <c r="W266" s="30"/>
      <c r="X266" s="32">
        <f>Table2[[#This Row],[A 
CAT 
€]]*Table2[[#This Row],[required
amount
CAT A]]</f>
        <v>0</v>
      </c>
      <c r="Y266" s="32">
        <f>Table2[[#This Row],[B 
CAT
€]]*Table2[[#This Row],[required 
amount
CAT B]]</f>
        <v>0</v>
      </c>
      <c r="Z266" s="32">
        <f>Table2[[#This Row],[C 
CAT
€]]*Table2[[#This Row],[required 
amount
CAT C]]</f>
        <v>0</v>
      </c>
      <c r="AA266" s="32"/>
      <c r="AB266" s="32"/>
      <c r="AC266" s="30"/>
      <c r="AD266" s="33">
        <f>SUM(Table2[[#This Row],[Total value 
CAT A]:[Total value 
CAT E]])</f>
        <v>0</v>
      </c>
      <c r="AE266" s="34"/>
      <c r="AF266" s="34"/>
      <c r="AG266" s="34"/>
      <c r="AH266" s="34"/>
      <c r="AI266" s="34"/>
      <c r="AJ266" s="34"/>
      <c r="AK266" s="34"/>
      <c r="AL266" s="34"/>
    </row>
    <row r="267" spans="1:38" s="35" customFormat="1" ht="11.25" x14ac:dyDescent="0.2">
      <c r="A267" s="25" t="s">
        <v>0</v>
      </c>
      <c r="B267" s="98">
        <v>42589</v>
      </c>
      <c r="C267" s="99">
        <v>0.54166666666666663</v>
      </c>
      <c r="D267" s="99">
        <v>0.75</v>
      </c>
      <c r="E267" s="107" t="s">
        <v>36</v>
      </c>
      <c r="F267" s="97" t="s">
        <v>62</v>
      </c>
      <c r="G267" s="97" t="s">
        <v>528</v>
      </c>
      <c r="H267" s="107" t="s">
        <v>541</v>
      </c>
      <c r="I267" s="90"/>
      <c r="J267" s="30"/>
      <c r="K267" s="101">
        <v>48</v>
      </c>
      <c r="L267" s="101">
        <v>33.6</v>
      </c>
      <c r="M267" s="101">
        <v>24</v>
      </c>
      <c r="N267" s="101"/>
      <c r="O267" s="101"/>
      <c r="P267" s="30"/>
      <c r="Q267" s="10"/>
      <c r="R267" s="10"/>
      <c r="S267" s="10"/>
      <c r="T267" s="10"/>
      <c r="U267" s="10"/>
      <c r="V267" s="10"/>
      <c r="W267" s="30"/>
      <c r="X267" s="32">
        <f>Table2[[#This Row],[A 
CAT 
€]]*Table2[[#This Row],[required
amount
CAT A]]</f>
        <v>0</v>
      </c>
      <c r="Y267" s="32">
        <f>Table2[[#This Row],[B 
CAT
€]]*Table2[[#This Row],[required 
amount
CAT B]]</f>
        <v>0</v>
      </c>
      <c r="Z267" s="32">
        <f>Table2[[#This Row],[C 
CAT
€]]*Table2[[#This Row],[required 
amount
CAT C]]</f>
        <v>0</v>
      </c>
      <c r="AA267" s="32"/>
      <c r="AB267" s="32"/>
      <c r="AC267" s="30"/>
      <c r="AD267" s="33">
        <f>SUM(Table2[[#This Row],[Total value 
CAT A]:[Total value 
CAT E]])</f>
        <v>0</v>
      </c>
      <c r="AE267" s="34"/>
      <c r="AF267" s="34"/>
      <c r="AG267" s="34"/>
      <c r="AH267" s="34"/>
      <c r="AI267" s="34"/>
      <c r="AJ267" s="34"/>
      <c r="AK267" s="34"/>
      <c r="AL267" s="34"/>
    </row>
    <row r="268" spans="1:38" s="35" customFormat="1" ht="11.25" x14ac:dyDescent="0.2">
      <c r="A268" s="4" t="s">
        <v>0</v>
      </c>
      <c r="B268" s="105">
        <v>42589</v>
      </c>
      <c r="C268" s="106">
        <v>0.625</v>
      </c>
      <c r="D268" s="106">
        <v>0.83333333333333337</v>
      </c>
      <c r="E268" s="107" t="s">
        <v>36</v>
      </c>
      <c r="F268" s="97" t="s">
        <v>63</v>
      </c>
      <c r="G268" s="97" t="s">
        <v>532</v>
      </c>
      <c r="H268" s="97" t="s">
        <v>542</v>
      </c>
      <c r="I268" s="91"/>
      <c r="J268" s="30"/>
      <c r="K268" s="101">
        <v>48</v>
      </c>
      <c r="L268" s="101">
        <v>33.6</v>
      </c>
      <c r="M268" s="101">
        <v>24</v>
      </c>
      <c r="N268" s="101"/>
      <c r="O268" s="101"/>
      <c r="P268" s="30"/>
      <c r="Q268" s="10"/>
      <c r="R268" s="10"/>
      <c r="S268" s="10"/>
      <c r="T268" s="10"/>
      <c r="U268" s="10"/>
      <c r="V268" s="10"/>
      <c r="W268" s="30"/>
      <c r="X268" s="32">
        <f>Table2[[#This Row],[A 
CAT 
€]]*Table2[[#This Row],[required
amount
CAT A]]</f>
        <v>0</v>
      </c>
      <c r="Y268" s="32">
        <f>Table2[[#This Row],[B 
CAT
€]]*Table2[[#This Row],[required 
amount
CAT B]]</f>
        <v>0</v>
      </c>
      <c r="Z268" s="32">
        <f>Table2[[#This Row],[C 
CAT
€]]*Table2[[#This Row],[required 
amount
CAT C]]</f>
        <v>0</v>
      </c>
      <c r="AA268" s="32"/>
      <c r="AB268" s="32"/>
      <c r="AC268" s="30"/>
      <c r="AD268" s="33">
        <f>SUM(Table2[[#This Row],[Total value 
CAT A]:[Total value 
CAT E]])</f>
        <v>0</v>
      </c>
      <c r="AE268" s="34"/>
      <c r="AF268" s="34"/>
      <c r="AG268" s="34"/>
      <c r="AH268" s="34"/>
      <c r="AI268" s="34"/>
      <c r="AJ268" s="34"/>
      <c r="AK268" s="34"/>
      <c r="AL268" s="34"/>
    </row>
    <row r="269" spans="1:38" s="35" customFormat="1" ht="11.25" x14ac:dyDescent="0.2">
      <c r="A269" s="4" t="s">
        <v>0</v>
      </c>
      <c r="B269" s="105">
        <v>42589</v>
      </c>
      <c r="C269" s="99">
        <v>0.54166666666666663</v>
      </c>
      <c r="D269" s="99">
        <v>0.75</v>
      </c>
      <c r="E269" s="107" t="s">
        <v>36</v>
      </c>
      <c r="F269" s="97" t="s">
        <v>534</v>
      </c>
      <c r="G269" s="102" t="s">
        <v>535</v>
      </c>
      <c r="H269" s="97" t="s">
        <v>543</v>
      </c>
      <c r="I269" s="91"/>
      <c r="J269" s="30"/>
      <c r="K269" s="101">
        <v>48</v>
      </c>
      <c r="L269" s="101">
        <v>33.6</v>
      </c>
      <c r="M269" s="101">
        <v>24</v>
      </c>
      <c r="N269" s="101"/>
      <c r="O269" s="101"/>
      <c r="P269" s="30"/>
      <c r="Q269" s="10"/>
      <c r="R269" s="10"/>
      <c r="S269" s="10"/>
      <c r="T269" s="10"/>
      <c r="U269" s="10"/>
      <c r="V269" s="10"/>
      <c r="W269" s="30"/>
      <c r="X269" s="32">
        <f>Table2[[#This Row],[A 
CAT 
€]]*Table2[[#This Row],[required
amount
CAT A]]</f>
        <v>0</v>
      </c>
      <c r="Y269" s="32">
        <f>Table2[[#This Row],[B 
CAT
€]]*Table2[[#This Row],[required 
amount
CAT B]]</f>
        <v>0</v>
      </c>
      <c r="Z269" s="32"/>
      <c r="AA269" s="32"/>
      <c r="AB269" s="32"/>
      <c r="AC269" s="30"/>
      <c r="AD269" s="33">
        <f>SUM(Table2[[#This Row],[Total value 
CAT A]:[Total value 
CAT E]])</f>
        <v>0</v>
      </c>
      <c r="AE269" s="34"/>
      <c r="AF269" s="34"/>
      <c r="AG269" s="34"/>
      <c r="AH269" s="34"/>
      <c r="AI269" s="34"/>
      <c r="AJ269" s="34"/>
      <c r="AK269" s="34"/>
      <c r="AL269" s="34"/>
    </row>
    <row r="270" spans="1:38" s="35" customFormat="1" ht="11.25" x14ac:dyDescent="0.2">
      <c r="A270" s="4" t="s">
        <v>0</v>
      </c>
      <c r="B270" s="105">
        <v>42589</v>
      </c>
      <c r="C270" s="99">
        <v>0.625</v>
      </c>
      <c r="D270" s="99">
        <v>0.83333333333333337</v>
      </c>
      <c r="E270" s="107" t="s">
        <v>36</v>
      </c>
      <c r="F270" s="100" t="s">
        <v>416</v>
      </c>
      <c r="G270" s="100" t="s">
        <v>416</v>
      </c>
      <c r="H270" s="97" t="s">
        <v>544</v>
      </c>
      <c r="I270" s="91"/>
      <c r="J270" s="30"/>
      <c r="K270" s="101">
        <v>48</v>
      </c>
      <c r="L270" s="101">
        <v>33.6</v>
      </c>
      <c r="M270" s="101">
        <v>24</v>
      </c>
      <c r="N270" s="101"/>
      <c r="O270" s="101"/>
      <c r="P270" s="30"/>
      <c r="Q270" s="10"/>
      <c r="R270" s="10"/>
      <c r="S270" s="10"/>
      <c r="T270" s="10"/>
      <c r="U270" s="10"/>
      <c r="V270" s="10"/>
      <c r="W270" s="30"/>
      <c r="X270" s="32">
        <f>Table2[[#This Row],[A 
CAT 
€]]*Table2[[#This Row],[required
amount
CAT A]]</f>
        <v>0</v>
      </c>
      <c r="Y270" s="32">
        <f>Table2[[#This Row],[B 
CAT
€]]*Table2[[#This Row],[required 
amount
CAT B]]</f>
        <v>0</v>
      </c>
      <c r="Z270" s="32"/>
      <c r="AA270" s="32"/>
      <c r="AB270" s="32"/>
      <c r="AC270" s="30"/>
      <c r="AD270" s="33">
        <f>SUM(Table2[[#This Row],[Total value 
CAT A]:[Total value 
CAT E]])</f>
        <v>0</v>
      </c>
      <c r="AE270" s="34"/>
      <c r="AF270" s="34"/>
      <c r="AG270" s="34"/>
      <c r="AH270" s="34"/>
      <c r="AI270" s="34"/>
      <c r="AJ270" s="34"/>
      <c r="AK270" s="34"/>
      <c r="AL270" s="34"/>
    </row>
    <row r="271" spans="1:38" s="35" customFormat="1" ht="11.25" x14ac:dyDescent="0.2">
      <c r="A271" s="4" t="s">
        <v>0</v>
      </c>
      <c r="B271" s="105">
        <v>42591</v>
      </c>
      <c r="C271" s="99">
        <v>0.625</v>
      </c>
      <c r="D271" s="99">
        <v>0.83333333333333337</v>
      </c>
      <c r="E271" s="107" t="s">
        <v>36</v>
      </c>
      <c r="F271" s="97" t="s">
        <v>65</v>
      </c>
      <c r="G271" s="102" t="s">
        <v>66</v>
      </c>
      <c r="H271" s="97" t="s">
        <v>545</v>
      </c>
      <c r="I271" s="91"/>
      <c r="J271" s="30"/>
      <c r="K271" s="101">
        <v>48</v>
      </c>
      <c r="L271" s="101">
        <v>33.6</v>
      </c>
      <c r="M271" s="101">
        <v>24</v>
      </c>
      <c r="N271" s="101"/>
      <c r="O271" s="101"/>
      <c r="P271" s="30"/>
      <c r="Q271" s="10"/>
      <c r="R271" s="10"/>
      <c r="S271" s="10"/>
      <c r="T271" s="10"/>
      <c r="U271" s="10"/>
      <c r="V271" s="10"/>
      <c r="W271" s="30"/>
      <c r="X271" s="32">
        <f>Table2[[#This Row],[A 
CAT 
€]]*Table2[[#This Row],[required
amount
CAT A]]</f>
        <v>0</v>
      </c>
      <c r="Y271" s="32">
        <f>Table2[[#This Row],[B 
CAT
€]]*Table2[[#This Row],[required 
amount
CAT B]]</f>
        <v>0</v>
      </c>
      <c r="Z271" s="32"/>
      <c r="AA271" s="32"/>
      <c r="AB271" s="32"/>
      <c r="AC271" s="30"/>
      <c r="AD271" s="33">
        <f>SUM(Table2[[#This Row],[Total value 
CAT A]:[Total value 
CAT E]])</f>
        <v>0</v>
      </c>
      <c r="AE271" s="34"/>
      <c r="AF271" s="34"/>
      <c r="AG271" s="34"/>
      <c r="AH271" s="34"/>
      <c r="AI271" s="34"/>
      <c r="AJ271" s="34"/>
      <c r="AK271" s="34"/>
      <c r="AL271" s="34"/>
    </row>
    <row r="272" spans="1:38" s="35" customFormat="1" ht="11.25" x14ac:dyDescent="0.2">
      <c r="A272" s="4" t="s">
        <v>0</v>
      </c>
      <c r="B272" s="105">
        <v>42591</v>
      </c>
      <c r="C272" s="99">
        <v>0.75</v>
      </c>
      <c r="D272" s="99">
        <v>0.83333333333333337</v>
      </c>
      <c r="E272" s="97" t="s">
        <v>33</v>
      </c>
      <c r="F272" s="97" t="s">
        <v>62</v>
      </c>
      <c r="G272" s="102" t="s">
        <v>528</v>
      </c>
      <c r="H272" s="97" t="s">
        <v>546</v>
      </c>
      <c r="I272" s="91"/>
      <c r="J272" s="30"/>
      <c r="K272" s="101">
        <v>33.6</v>
      </c>
      <c r="L272" s="101">
        <v>28.8</v>
      </c>
      <c r="M272" s="101">
        <v>19.2</v>
      </c>
      <c r="N272" s="101"/>
      <c r="O272" s="101"/>
      <c r="P272" s="30"/>
      <c r="Q272" s="10"/>
      <c r="R272" s="10"/>
      <c r="S272" s="10"/>
      <c r="T272" s="10"/>
      <c r="U272" s="10"/>
      <c r="V272" s="10"/>
      <c r="W272" s="30"/>
      <c r="X272" s="32">
        <f>Table2[[#This Row],[A 
CAT 
€]]*Table2[[#This Row],[required
amount
CAT A]]</f>
        <v>0</v>
      </c>
      <c r="Y272" s="32">
        <f>Table2[[#This Row],[B 
CAT
€]]*Table2[[#This Row],[required 
amount
CAT B]]</f>
        <v>0</v>
      </c>
      <c r="Z272" s="32"/>
      <c r="AA272" s="32"/>
      <c r="AB272" s="32"/>
      <c r="AC272" s="30"/>
      <c r="AD272" s="33">
        <f>SUM(Table2[[#This Row],[Total value 
CAT A]:[Total value 
CAT E]])</f>
        <v>0</v>
      </c>
      <c r="AE272" s="34"/>
      <c r="AF272" s="34"/>
      <c r="AG272" s="34"/>
      <c r="AH272" s="34"/>
      <c r="AI272" s="34"/>
      <c r="AJ272" s="34"/>
      <c r="AK272" s="34"/>
      <c r="AL272" s="34"/>
    </row>
    <row r="273" spans="1:38" s="35" customFormat="1" ht="11.25" x14ac:dyDescent="0.2">
      <c r="A273" s="4" t="s">
        <v>0</v>
      </c>
      <c r="B273" s="105">
        <v>42591</v>
      </c>
      <c r="C273" s="99">
        <v>0.75</v>
      </c>
      <c r="D273" s="99">
        <v>0.83333333333333337</v>
      </c>
      <c r="E273" s="97" t="s">
        <v>33</v>
      </c>
      <c r="F273" s="97" t="s">
        <v>63</v>
      </c>
      <c r="G273" s="102" t="s">
        <v>532</v>
      </c>
      <c r="H273" s="97" t="s">
        <v>547</v>
      </c>
      <c r="I273" s="91"/>
      <c r="J273" s="30"/>
      <c r="K273" s="101">
        <v>33.6</v>
      </c>
      <c r="L273" s="101">
        <v>28.8</v>
      </c>
      <c r="M273" s="101">
        <v>19.2</v>
      </c>
      <c r="N273" s="101"/>
      <c r="O273" s="101"/>
      <c r="P273" s="30"/>
      <c r="Q273" s="10"/>
      <c r="R273" s="10"/>
      <c r="S273" s="10"/>
      <c r="T273" s="10"/>
      <c r="U273" s="10"/>
      <c r="V273" s="10"/>
      <c r="W273" s="30"/>
      <c r="X273" s="32">
        <f>Table2[[#This Row],[A 
CAT 
€]]*Table2[[#This Row],[required
amount
CAT A]]</f>
        <v>0</v>
      </c>
      <c r="Y273" s="32">
        <f>Table2[[#This Row],[B 
CAT
€]]*Table2[[#This Row],[required 
amount
CAT B]]</f>
        <v>0</v>
      </c>
      <c r="Z273" s="32"/>
      <c r="AA273" s="32"/>
      <c r="AB273" s="32"/>
      <c r="AC273" s="30"/>
      <c r="AD273" s="33">
        <f>SUM(Table2[[#This Row],[Total value 
CAT A]:[Total value 
CAT E]])</f>
        <v>0</v>
      </c>
      <c r="AE273" s="34"/>
      <c r="AF273" s="34"/>
      <c r="AG273" s="34"/>
      <c r="AH273" s="34"/>
      <c r="AI273" s="34"/>
      <c r="AJ273" s="34"/>
      <c r="AK273" s="34"/>
      <c r="AL273" s="34"/>
    </row>
    <row r="274" spans="1:38" s="35" customFormat="1" ht="11.25" x14ac:dyDescent="0.2">
      <c r="A274" s="4" t="s">
        <v>0</v>
      </c>
      <c r="B274" s="105">
        <v>42591</v>
      </c>
      <c r="C274" s="99">
        <v>0.625</v>
      </c>
      <c r="D274" s="99">
        <v>0.83333333333333337</v>
      </c>
      <c r="E274" s="97" t="s">
        <v>33</v>
      </c>
      <c r="F274" s="97" t="s">
        <v>534</v>
      </c>
      <c r="G274" s="102" t="s">
        <v>535</v>
      </c>
      <c r="H274" s="97" t="s">
        <v>548</v>
      </c>
      <c r="I274" s="91"/>
      <c r="J274" s="30"/>
      <c r="K274" s="101">
        <v>33.6</v>
      </c>
      <c r="L274" s="101">
        <v>28.8</v>
      </c>
      <c r="M274" s="101">
        <v>19.2</v>
      </c>
      <c r="N274" s="101"/>
      <c r="O274" s="101"/>
      <c r="P274" s="30"/>
      <c r="Q274" s="10"/>
      <c r="R274" s="10"/>
      <c r="S274" s="10"/>
      <c r="T274" s="10"/>
      <c r="U274" s="10"/>
      <c r="V274" s="10"/>
      <c r="W274" s="30"/>
      <c r="X274" s="32">
        <f>Table2[[#This Row],[A 
CAT 
€]]*Table2[[#This Row],[required
amount
CAT A]]</f>
        <v>0</v>
      </c>
      <c r="Y274" s="32">
        <f>Table2[[#This Row],[B 
CAT
€]]*Table2[[#This Row],[required 
amount
CAT B]]</f>
        <v>0</v>
      </c>
      <c r="Z274" s="32"/>
      <c r="AA274" s="32"/>
      <c r="AB274" s="32"/>
      <c r="AC274" s="30"/>
      <c r="AD274" s="33">
        <f>SUM(Table2[[#This Row],[Total value 
CAT A]:[Total value 
CAT E]])</f>
        <v>0</v>
      </c>
      <c r="AE274" s="34"/>
      <c r="AF274" s="34"/>
      <c r="AG274" s="34"/>
      <c r="AH274" s="34"/>
      <c r="AI274" s="34"/>
      <c r="AJ274" s="34"/>
      <c r="AK274" s="34"/>
      <c r="AL274" s="34"/>
    </row>
    <row r="275" spans="1:38" s="35" customFormat="1" ht="11.25" x14ac:dyDescent="0.2">
      <c r="A275" s="4" t="s">
        <v>0</v>
      </c>
      <c r="B275" s="105">
        <v>42592</v>
      </c>
      <c r="C275" s="99">
        <v>0.625</v>
      </c>
      <c r="D275" s="99">
        <v>0.83333333333333337</v>
      </c>
      <c r="E275" s="97" t="s">
        <v>36</v>
      </c>
      <c r="F275" s="97" t="s">
        <v>65</v>
      </c>
      <c r="G275" s="102" t="s">
        <v>66</v>
      </c>
      <c r="H275" s="97" t="s">
        <v>549</v>
      </c>
      <c r="I275" s="91"/>
      <c r="J275" s="30"/>
      <c r="K275" s="101">
        <v>48</v>
      </c>
      <c r="L275" s="101">
        <v>33.6</v>
      </c>
      <c r="M275" s="101">
        <v>24</v>
      </c>
      <c r="N275" s="101"/>
      <c r="O275" s="101"/>
      <c r="P275" s="30"/>
      <c r="Q275" s="10"/>
      <c r="R275" s="10"/>
      <c r="S275" s="10"/>
      <c r="T275" s="10"/>
      <c r="U275" s="10"/>
      <c r="V275" s="10"/>
      <c r="W275" s="30"/>
      <c r="X275" s="32">
        <f>Table2[[#This Row],[A 
CAT 
€]]*Table2[[#This Row],[required
amount
CAT A]]</f>
        <v>0</v>
      </c>
      <c r="Y275" s="32">
        <f>Table2[[#This Row],[B 
CAT
€]]*Table2[[#This Row],[required 
amount
CAT B]]</f>
        <v>0</v>
      </c>
      <c r="Z275" s="32"/>
      <c r="AA275" s="32"/>
      <c r="AB275" s="32"/>
      <c r="AC275" s="30"/>
      <c r="AD275" s="33">
        <f>SUM(Table2[[#This Row],[Total value 
CAT A]:[Total value 
CAT E]])</f>
        <v>0</v>
      </c>
      <c r="AE275" s="34"/>
      <c r="AF275" s="34"/>
      <c r="AG275" s="34"/>
      <c r="AH275" s="34"/>
      <c r="AI275" s="34"/>
      <c r="AJ275" s="34"/>
      <c r="AK275" s="34"/>
      <c r="AL275" s="34"/>
    </row>
    <row r="276" spans="1:38" s="35" customFormat="1" ht="11.25" x14ac:dyDescent="0.2">
      <c r="A276" s="4" t="s">
        <v>0</v>
      </c>
      <c r="B276" s="105">
        <v>42592</v>
      </c>
      <c r="C276" s="99">
        <v>0.54166666666666663</v>
      </c>
      <c r="D276" s="99">
        <v>0.75</v>
      </c>
      <c r="E276" s="107" t="s">
        <v>36</v>
      </c>
      <c r="F276" s="97" t="s">
        <v>63</v>
      </c>
      <c r="G276" s="102" t="s">
        <v>532</v>
      </c>
      <c r="H276" s="97" t="s">
        <v>550</v>
      </c>
      <c r="I276" s="91"/>
      <c r="J276" s="30"/>
      <c r="K276" s="101">
        <v>48</v>
      </c>
      <c r="L276" s="101">
        <v>33.6</v>
      </c>
      <c r="M276" s="101">
        <v>24</v>
      </c>
      <c r="N276" s="101"/>
      <c r="O276" s="101"/>
      <c r="P276" s="30"/>
      <c r="Q276" s="10"/>
      <c r="R276" s="10"/>
      <c r="S276" s="10"/>
      <c r="T276" s="10"/>
      <c r="U276" s="10"/>
      <c r="V276" s="10"/>
      <c r="W276" s="30"/>
      <c r="X276" s="32">
        <f>Table2[[#This Row],[A 
CAT 
€]]*Table2[[#This Row],[required
amount
CAT A]]</f>
        <v>0</v>
      </c>
      <c r="Y276" s="32">
        <f>Table2[[#This Row],[B 
CAT
€]]*Table2[[#This Row],[required 
amount
CAT B]]</f>
        <v>0</v>
      </c>
      <c r="Z276" s="32"/>
      <c r="AA276" s="32"/>
      <c r="AB276" s="32"/>
      <c r="AC276" s="30"/>
      <c r="AD276" s="33">
        <f>SUM(Table2[[#This Row],[Total value 
CAT A]:[Total value 
CAT E]])</f>
        <v>0</v>
      </c>
      <c r="AE276" s="34"/>
      <c r="AF276" s="34"/>
      <c r="AG276" s="34"/>
      <c r="AH276" s="34"/>
      <c r="AI276" s="34"/>
      <c r="AJ276" s="34"/>
      <c r="AK276" s="34"/>
      <c r="AL276" s="34"/>
    </row>
    <row r="277" spans="1:38" s="35" customFormat="1" ht="11.25" x14ac:dyDescent="0.2">
      <c r="A277" s="4" t="s">
        <v>0</v>
      </c>
      <c r="B277" s="105">
        <v>42592</v>
      </c>
      <c r="C277" s="99">
        <v>0.625</v>
      </c>
      <c r="D277" s="99">
        <v>0.83333333333333337</v>
      </c>
      <c r="E277" s="107" t="s">
        <v>36</v>
      </c>
      <c r="F277" s="97" t="s">
        <v>534</v>
      </c>
      <c r="G277" s="100" t="s">
        <v>535</v>
      </c>
      <c r="H277" s="97" t="s">
        <v>551</v>
      </c>
      <c r="I277" s="91"/>
      <c r="J277" s="30"/>
      <c r="K277" s="101">
        <v>48</v>
      </c>
      <c r="L277" s="101">
        <v>33.6</v>
      </c>
      <c r="M277" s="101">
        <v>24</v>
      </c>
      <c r="N277" s="101"/>
      <c r="O277" s="101"/>
      <c r="P277" s="30"/>
      <c r="Q277" s="10"/>
      <c r="R277" s="10"/>
      <c r="S277" s="10"/>
      <c r="T277" s="10"/>
      <c r="U277" s="10"/>
      <c r="V277" s="10"/>
      <c r="W277" s="30"/>
      <c r="X277" s="32">
        <f>Table2[[#This Row],[A 
CAT 
€]]*Table2[[#This Row],[required
amount
CAT A]]</f>
        <v>0</v>
      </c>
      <c r="Y277" s="32">
        <f>Table2[[#This Row],[B 
CAT
€]]*Table2[[#This Row],[required 
amount
CAT B]]</f>
        <v>0</v>
      </c>
      <c r="Z277" s="32">
        <f>Table2[[#This Row],[C 
CAT
€]]*Table2[[#This Row],[required 
amount
CAT C]]</f>
        <v>0</v>
      </c>
      <c r="AA277" s="32">
        <f>Table2[[#This Row],[D 
CAT
€]]*Table2[[#This Row],[required 
amount
CAT D]]</f>
        <v>0</v>
      </c>
      <c r="AB277" s="32"/>
      <c r="AC277" s="30"/>
      <c r="AD277" s="33">
        <f>SUM(Table2[[#This Row],[Total value 
CAT A]:[Total value 
CAT E]])</f>
        <v>0</v>
      </c>
      <c r="AE277" s="34"/>
      <c r="AF277" s="34"/>
      <c r="AG277" s="34"/>
      <c r="AH277" s="34"/>
      <c r="AI277" s="34"/>
      <c r="AJ277" s="34"/>
      <c r="AK277" s="34"/>
      <c r="AL277" s="34"/>
    </row>
    <row r="278" spans="1:38" s="35" customFormat="1" ht="11.25" x14ac:dyDescent="0.2">
      <c r="A278" s="25" t="s">
        <v>0</v>
      </c>
      <c r="B278" s="105">
        <v>42592</v>
      </c>
      <c r="C278" s="106">
        <v>0.54166666666666663</v>
      </c>
      <c r="D278" s="106">
        <v>0.75</v>
      </c>
      <c r="E278" s="107" t="s">
        <v>36</v>
      </c>
      <c r="F278" s="100" t="s">
        <v>416</v>
      </c>
      <c r="G278" s="100" t="s">
        <v>416</v>
      </c>
      <c r="H278" s="97" t="s">
        <v>552</v>
      </c>
      <c r="I278" s="53"/>
      <c r="J278" s="30"/>
      <c r="K278" s="101">
        <v>48</v>
      </c>
      <c r="L278" s="101">
        <v>33.6</v>
      </c>
      <c r="M278" s="101">
        <v>24</v>
      </c>
      <c r="N278" s="101"/>
      <c r="O278" s="101"/>
      <c r="P278" s="30"/>
      <c r="Q278" s="10"/>
      <c r="R278" s="10"/>
      <c r="S278" s="10"/>
      <c r="T278" s="10"/>
      <c r="U278" s="10"/>
      <c r="V278" s="10"/>
      <c r="W278" s="30"/>
      <c r="X278" s="32">
        <f>Table2[[#This Row],[A 
CAT 
€]]*Table2[[#This Row],[required
amount
CAT A]]</f>
        <v>0</v>
      </c>
      <c r="Y278" s="32">
        <f>Table2[[#This Row],[B 
CAT
€]]*Table2[[#This Row],[required 
amount
CAT B]]</f>
        <v>0</v>
      </c>
      <c r="Z278" s="32">
        <f>Table2[[#This Row],[C 
CAT
€]]*Table2[[#This Row],[required 
amount
CAT C]]</f>
        <v>0</v>
      </c>
      <c r="AA278" s="32">
        <f>Table2[[#This Row],[D 
CAT
€]]*Table2[[#This Row],[required 
amount
CAT D]]</f>
        <v>0</v>
      </c>
      <c r="AB278" s="32"/>
      <c r="AC278" s="30"/>
      <c r="AD278" s="33">
        <f>SUM(Table2[[#This Row],[Total value 
CAT A]:[Total value 
CAT E]])</f>
        <v>0</v>
      </c>
      <c r="AE278" s="34"/>
      <c r="AF278" s="34"/>
      <c r="AG278" s="34"/>
      <c r="AH278" s="34"/>
      <c r="AI278" s="34"/>
      <c r="AJ278" s="34"/>
      <c r="AK278" s="34"/>
      <c r="AL278" s="34"/>
    </row>
    <row r="279" spans="1:38" s="35" customFormat="1" ht="11.25" x14ac:dyDescent="0.2">
      <c r="A279" s="4" t="s">
        <v>0</v>
      </c>
      <c r="B279" s="105">
        <v>42594</v>
      </c>
      <c r="C279" s="106">
        <v>0.54166666666666663</v>
      </c>
      <c r="D279" s="106">
        <v>0.625</v>
      </c>
      <c r="E279" s="107" t="s">
        <v>50</v>
      </c>
      <c r="F279" s="97" t="s">
        <v>65</v>
      </c>
      <c r="G279" s="100" t="s">
        <v>66</v>
      </c>
      <c r="H279" s="97" t="s">
        <v>553</v>
      </c>
      <c r="I279" s="90"/>
      <c r="J279" s="30"/>
      <c r="K279" s="101">
        <v>48</v>
      </c>
      <c r="L279" s="101">
        <v>33.6</v>
      </c>
      <c r="M279" s="101">
        <v>28.8</v>
      </c>
      <c r="N279" s="101"/>
      <c r="O279" s="101"/>
      <c r="P279" s="30"/>
      <c r="Q279" s="10"/>
      <c r="R279" s="10"/>
      <c r="S279" s="10"/>
      <c r="T279" s="10"/>
      <c r="U279" s="10"/>
      <c r="V279" s="10"/>
      <c r="W279" s="30"/>
      <c r="X279" s="32">
        <f>Table2[[#This Row],[A 
CAT 
€]]*Table2[[#This Row],[required
amount
CAT A]]</f>
        <v>0</v>
      </c>
      <c r="Y279" s="32">
        <f>Table2[[#This Row],[B 
CAT
€]]*Table2[[#This Row],[required 
amount
CAT B]]</f>
        <v>0</v>
      </c>
      <c r="Z279" s="32">
        <f>Table2[[#This Row],[C 
CAT
€]]*Table2[[#This Row],[required 
amount
CAT C]]</f>
        <v>0</v>
      </c>
      <c r="AA279" s="32">
        <f>Table2[[#This Row],[D 
CAT
€]]*Table2[[#This Row],[required 
amount
CAT D]]</f>
        <v>0</v>
      </c>
      <c r="AB279" s="32"/>
      <c r="AC279" s="30"/>
      <c r="AD279" s="33">
        <f>SUM(Table2[[#This Row],[Total value 
CAT A]:[Total value 
CAT E]])</f>
        <v>0</v>
      </c>
      <c r="AE279" s="34"/>
      <c r="AF279" s="34"/>
      <c r="AG279" s="34"/>
      <c r="AH279" s="34"/>
      <c r="AI279" s="34"/>
      <c r="AJ279" s="34"/>
      <c r="AK279" s="34"/>
      <c r="AL279" s="34"/>
    </row>
    <row r="280" spans="1:38" s="35" customFormat="1" ht="11.25" x14ac:dyDescent="0.2">
      <c r="A280" s="25" t="s">
        <v>0</v>
      </c>
      <c r="B280" s="105">
        <v>42594</v>
      </c>
      <c r="C280" s="106">
        <v>0.65625</v>
      </c>
      <c r="D280" s="106">
        <v>0.73958333333333337</v>
      </c>
      <c r="E280" s="97" t="s">
        <v>50</v>
      </c>
      <c r="F280" s="97" t="s">
        <v>62</v>
      </c>
      <c r="G280" s="100" t="s">
        <v>64</v>
      </c>
      <c r="H280" s="97" t="s">
        <v>554</v>
      </c>
      <c r="I280" s="90"/>
      <c r="J280" s="30"/>
      <c r="K280" s="101">
        <v>48</v>
      </c>
      <c r="L280" s="101">
        <v>33.6</v>
      </c>
      <c r="M280" s="101">
        <v>28.8</v>
      </c>
      <c r="N280" s="101"/>
      <c r="O280" s="101"/>
      <c r="P280" s="30"/>
      <c r="Q280" s="10"/>
      <c r="R280" s="10"/>
      <c r="S280" s="10"/>
      <c r="T280" s="10"/>
      <c r="U280" s="10"/>
      <c r="V280" s="10"/>
      <c r="W280" s="30"/>
      <c r="X280" s="32">
        <f>Table2[[#This Row],[A 
CAT 
€]]*Table2[[#This Row],[required
amount
CAT A]]</f>
        <v>0</v>
      </c>
      <c r="Y280" s="32">
        <f>Table2[[#This Row],[B 
CAT
€]]*Table2[[#This Row],[required 
amount
CAT B]]</f>
        <v>0</v>
      </c>
      <c r="Z280" s="32">
        <f>Table2[[#This Row],[C 
CAT
€]]*Table2[[#This Row],[required 
amount
CAT C]]</f>
        <v>0</v>
      </c>
      <c r="AA280" s="32">
        <f>Table2[[#This Row],[D 
CAT
€]]*Table2[[#This Row],[required 
amount
CAT D]]</f>
        <v>0</v>
      </c>
      <c r="AB280" s="32"/>
      <c r="AC280" s="30"/>
      <c r="AD280" s="33">
        <f>SUM(Table2[[#This Row],[Total value 
CAT A]:[Total value 
CAT E]])</f>
        <v>0</v>
      </c>
      <c r="AE280" s="34"/>
      <c r="AF280" s="34"/>
      <c r="AG280" s="34"/>
      <c r="AH280" s="34"/>
      <c r="AI280" s="34"/>
      <c r="AJ280" s="34"/>
      <c r="AK280" s="34"/>
      <c r="AL280" s="34"/>
    </row>
    <row r="281" spans="1:38" s="35" customFormat="1" ht="11.25" x14ac:dyDescent="0.2">
      <c r="A281" s="4" t="s">
        <v>0</v>
      </c>
      <c r="B281" s="105">
        <v>42594</v>
      </c>
      <c r="C281" s="106">
        <v>0.77083333333333337</v>
      </c>
      <c r="D281" s="106">
        <v>0.85416666666666663</v>
      </c>
      <c r="E281" s="97" t="s">
        <v>50</v>
      </c>
      <c r="F281" s="97" t="s">
        <v>63</v>
      </c>
      <c r="G281" s="100" t="s">
        <v>532</v>
      </c>
      <c r="H281" s="97" t="s">
        <v>555</v>
      </c>
      <c r="I281" s="90"/>
      <c r="J281" s="30"/>
      <c r="K281" s="101">
        <v>48</v>
      </c>
      <c r="L281" s="101">
        <v>33.6</v>
      </c>
      <c r="M281" s="101">
        <v>28.8</v>
      </c>
      <c r="N281" s="101"/>
      <c r="O281" s="101"/>
      <c r="P281" s="30"/>
      <c r="Q281" s="10"/>
      <c r="R281" s="10"/>
      <c r="S281" s="10"/>
      <c r="T281" s="10"/>
      <c r="U281" s="10"/>
      <c r="V281" s="10"/>
      <c r="W281" s="30"/>
      <c r="X281" s="32">
        <f>Table2[[#This Row],[A 
CAT 
€]]*Table2[[#This Row],[required
amount
CAT A]]</f>
        <v>0</v>
      </c>
      <c r="Y281" s="32">
        <f>Table2[[#This Row],[B 
CAT
€]]*Table2[[#This Row],[required 
amount
CAT B]]</f>
        <v>0</v>
      </c>
      <c r="Z281" s="32">
        <f>Table2[[#This Row],[C 
CAT
€]]*Table2[[#This Row],[required 
amount
CAT C]]</f>
        <v>0</v>
      </c>
      <c r="AA281" s="32">
        <f>Table2[[#This Row],[D 
CAT
€]]*Table2[[#This Row],[required 
amount
CAT D]]</f>
        <v>0</v>
      </c>
      <c r="AB281" s="32"/>
      <c r="AC281" s="30"/>
      <c r="AD281" s="33">
        <f>SUM(Table2[[#This Row],[Total value 
CAT A]:[Total value 
CAT E]])</f>
        <v>0</v>
      </c>
      <c r="AE281" s="34"/>
      <c r="AF281" s="34"/>
      <c r="AG281" s="34"/>
      <c r="AH281" s="34"/>
      <c r="AI281" s="34"/>
      <c r="AJ281" s="34"/>
      <c r="AK281" s="34"/>
      <c r="AL281" s="34"/>
    </row>
    <row r="282" spans="1:38" s="35" customFormat="1" ht="11.25" x14ac:dyDescent="0.2">
      <c r="A282" s="25" t="s">
        <v>0</v>
      </c>
      <c r="B282" s="105">
        <v>42594</v>
      </c>
      <c r="C282" s="106">
        <v>0.875</v>
      </c>
      <c r="D282" s="106">
        <v>0.95833333333333337</v>
      </c>
      <c r="E282" s="97" t="s">
        <v>50</v>
      </c>
      <c r="F282" s="97" t="s">
        <v>534</v>
      </c>
      <c r="G282" s="100" t="s">
        <v>535</v>
      </c>
      <c r="H282" s="97" t="s">
        <v>556</v>
      </c>
      <c r="I282" s="90"/>
      <c r="J282" s="30"/>
      <c r="K282" s="101">
        <v>48</v>
      </c>
      <c r="L282" s="101">
        <v>33.6</v>
      </c>
      <c r="M282" s="101">
        <v>28.8</v>
      </c>
      <c r="N282" s="101"/>
      <c r="O282" s="101"/>
      <c r="P282" s="30"/>
      <c r="Q282" s="10"/>
      <c r="R282" s="10"/>
      <c r="S282" s="10"/>
      <c r="T282" s="10"/>
      <c r="U282" s="10"/>
      <c r="V282" s="10"/>
      <c r="W282" s="30"/>
      <c r="X282" s="32">
        <f>Table2[[#This Row],[A 
CAT 
€]]*Table2[[#This Row],[required
amount
CAT A]]</f>
        <v>0</v>
      </c>
      <c r="Y282" s="32">
        <f>Table2[[#This Row],[B 
CAT
€]]*Table2[[#This Row],[required 
amount
CAT B]]</f>
        <v>0</v>
      </c>
      <c r="Z282" s="32">
        <f>Table2[[#This Row],[C 
CAT
€]]*Table2[[#This Row],[required 
amount
CAT C]]</f>
        <v>0</v>
      </c>
      <c r="AA282" s="32">
        <f>Table2[[#This Row],[D 
CAT
€]]*Table2[[#This Row],[required 
amount
CAT D]]</f>
        <v>0</v>
      </c>
      <c r="AB282" s="32"/>
      <c r="AC282" s="30"/>
      <c r="AD282" s="33">
        <f>SUM(Table2[[#This Row],[Total value 
CAT A]:[Total value 
CAT E]])</f>
        <v>0</v>
      </c>
      <c r="AE282" s="34"/>
      <c r="AF282" s="34"/>
      <c r="AG282" s="34"/>
      <c r="AH282" s="34"/>
      <c r="AI282" s="34"/>
      <c r="AJ282" s="34"/>
      <c r="AK282" s="34"/>
      <c r="AL282" s="34"/>
    </row>
    <row r="283" spans="1:38" s="35" customFormat="1" ht="11.25" x14ac:dyDescent="0.2">
      <c r="A283" s="4" t="s">
        <v>0</v>
      </c>
      <c r="B283" s="105">
        <v>42595</v>
      </c>
      <c r="C283" s="106">
        <v>0.54166666666666663</v>
      </c>
      <c r="D283" s="106">
        <v>0.625</v>
      </c>
      <c r="E283" s="97" t="s">
        <v>49</v>
      </c>
      <c r="F283" s="97" t="s">
        <v>65</v>
      </c>
      <c r="G283" s="100" t="s">
        <v>66</v>
      </c>
      <c r="H283" s="97" t="s">
        <v>557</v>
      </c>
      <c r="I283" s="90"/>
      <c r="J283" s="30"/>
      <c r="K283" s="101">
        <v>96</v>
      </c>
      <c r="L283" s="101">
        <v>48</v>
      </c>
      <c r="M283" s="101">
        <v>33.6</v>
      </c>
      <c r="N283" s="101"/>
      <c r="O283" s="101"/>
      <c r="P283" s="30"/>
      <c r="Q283" s="10"/>
      <c r="R283" s="10"/>
      <c r="S283" s="10"/>
      <c r="T283" s="10"/>
      <c r="U283" s="10"/>
      <c r="V283" s="10"/>
      <c r="W283" s="30"/>
      <c r="X283" s="32">
        <f>Table2[[#This Row],[A 
CAT 
€]]*Table2[[#This Row],[required
amount
CAT A]]</f>
        <v>0</v>
      </c>
      <c r="Y283" s="32">
        <f>Table2[[#This Row],[B 
CAT
€]]*Table2[[#This Row],[required 
amount
CAT B]]</f>
        <v>0</v>
      </c>
      <c r="Z283" s="32">
        <f>Table2[[#This Row],[C 
CAT
€]]*Table2[[#This Row],[required 
amount
CAT C]]</f>
        <v>0</v>
      </c>
      <c r="AA283" s="32">
        <f>Table2[[#This Row],[D 
CAT
€]]*Table2[[#This Row],[required 
amount
CAT D]]</f>
        <v>0</v>
      </c>
      <c r="AB283" s="32"/>
      <c r="AC283" s="30"/>
      <c r="AD283" s="33">
        <f>SUM(Table2[[#This Row],[Total value 
CAT A]:[Total value 
CAT E]])</f>
        <v>0</v>
      </c>
      <c r="AE283" s="34"/>
      <c r="AF283" s="34"/>
      <c r="AG283" s="34"/>
      <c r="AH283" s="34"/>
      <c r="AI283" s="34"/>
      <c r="AJ283" s="34"/>
      <c r="AK283" s="34"/>
      <c r="AL283" s="34"/>
    </row>
    <row r="284" spans="1:38" s="35" customFormat="1" ht="11.25" x14ac:dyDescent="0.2">
      <c r="A284" s="25" t="s">
        <v>0</v>
      </c>
      <c r="B284" s="105">
        <v>42595</v>
      </c>
      <c r="C284" s="106">
        <v>0.65625</v>
      </c>
      <c r="D284" s="106">
        <v>0.73958333333333337</v>
      </c>
      <c r="E284" s="107" t="s">
        <v>49</v>
      </c>
      <c r="F284" s="97" t="s">
        <v>62</v>
      </c>
      <c r="G284" s="100" t="s">
        <v>64</v>
      </c>
      <c r="H284" s="97" t="s">
        <v>558</v>
      </c>
      <c r="I284" s="90"/>
      <c r="J284" s="30"/>
      <c r="K284" s="101">
        <v>96</v>
      </c>
      <c r="L284" s="101">
        <v>48</v>
      </c>
      <c r="M284" s="101">
        <v>33.6</v>
      </c>
      <c r="N284" s="101"/>
      <c r="O284" s="101"/>
      <c r="P284" s="30"/>
      <c r="Q284" s="10"/>
      <c r="R284" s="10"/>
      <c r="S284" s="10"/>
      <c r="T284" s="10"/>
      <c r="U284" s="10"/>
      <c r="V284" s="10"/>
      <c r="W284" s="30"/>
      <c r="X284" s="32">
        <f>Table2[[#This Row],[A 
CAT 
€]]*Table2[[#This Row],[required
amount
CAT A]]</f>
        <v>0</v>
      </c>
      <c r="Y284" s="32">
        <f>Table2[[#This Row],[B 
CAT
€]]*Table2[[#This Row],[required 
amount
CAT B]]</f>
        <v>0</v>
      </c>
      <c r="Z284" s="32">
        <f>Table2[[#This Row],[C 
CAT
€]]*Table2[[#This Row],[required 
amount
CAT C]]</f>
        <v>0</v>
      </c>
      <c r="AA284" s="32">
        <f>Table2[[#This Row],[D 
CAT
€]]*Table2[[#This Row],[required 
amount
CAT D]]</f>
        <v>0</v>
      </c>
      <c r="AB284" s="32"/>
      <c r="AC284" s="30"/>
      <c r="AD284" s="33">
        <f>SUM(Table2[[#This Row],[Total value 
CAT A]:[Total value 
CAT E]])</f>
        <v>0</v>
      </c>
      <c r="AE284" s="34"/>
      <c r="AF284" s="34"/>
      <c r="AG284" s="34"/>
      <c r="AH284" s="34"/>
      <c r="AI284" s="34"/>
      <c r="AJ284" s="34"/>
      <c r="AK284" s="34"/>
      <c r="AL284" s="34"/>
    </row>
    <row r="285" spans="1:38" s="35" customFormat="1" ht="11.25" x14ac:dyDescent="0.2">
      <c r="A285" s="4" t="s">
        <v>0</v>
      </c>
      <c r="B285" s="105">
        <v>42595</v>
      </c>
      <c r="C285" s="106">
        <v>0.77083333333333337</v>
      </c>
      <c r="D285" s="106">
        <v>0.85416666666666663</v>
      </c>
      <c r="E285" s="107" t="s">
        <v>49</v>
      </c>
      <c r="F285" s="97" t="s">
        <v>63</v>
      </c>
      <c r="G285" s="100" t="s">
        <v>532</v>
      </c>
      <c r="H285" s="97" t="s">
        <v>559</v>
      </c>
      <c r="I285" s="90"/>
      <c r="J285" s="30"/>
      <c r="K285" s="101">
        <v>96</v>
      </c>
      <c r="L285" s="101">
        <v>48</v>
      </c>
      <c r="M285" s="101">
        <v>33.6</v>
      </c>
      <c r="N285" s="101"/>
      <c r="O285" s="101"/>
      <c r="P285" s="30"/>
      <c r="Q285" s="10"/>
      <c r="R285" s="10"/>
      <c r="S285" s="10"/>
      <c r="T285" s="10"/>
      <c r="U285" s="10"/>
      <c r="V285" s="10"/>
      <c r="W285" s="30"/>
      <c r="X285" s="32">
        <f>Table2[[#This Row],[A 
CAT 
€]]*Table2[[#This Row],[required
amount
CAT A]]</f>
        <v>0</v>
      </c>
      <c r="Y285" s="32">
        <f>Table2[[#This Row],[B 
CAT
€]]*Table2[[#This Row],[required 
amount
CAT B]]</f>
        <v>0</v>
      </c>
      <c r="Z285" s="32">
        <f>Table2[[#This Row],[C 
CAT
€]]*Table2[[#This Row],[required 
amount
CAT C]]</f>
        <v>0</v>
      </c>
      <c r="AA285" s="32">
        <f>Table2[[#This Row],[D 
CAT
€]]*Table2[[#This Row],[required 
amount
CAT D]]</f>
        <v>0</v>
      </c>
      <c r="AB285" s="32"/>
      <c r="AC285" s="30"/>
      <c r="AD285" s="33">
        <f>SUM(Table2[[#This Row],[Total value 
CAT A]:[Total value 
CAT E]])</f>
        <v>0</v>
      </c>
      <c r="AE285" s="34"/>
      <c r="AF285" s="34"/>
      <c r="AG285" s="34"/>
      <c r="AH285" s="34"/>
      <c r="AI285" s="34"/>
      <c r="AJ285" s="34"/>
      <c r="AK285" s="34"/>
      <c r="AL285" s="34"/>
    </row>
    <row r="286" spans="1:38" s="35" customFormat="1" ht="11.25" x14ac:dyDescent="0.2">
      <c r="A286" s="25" t="s">
        <v>0</v>
      </c>
      <c r="B286" s="105">
        <v>42595</v>
      </c>
      <c r="C286" s="106">
        <v>0.875</v>
      </c>
      <c r="D286" s="106">
        <v>0.95833333333333337</v>
      </c>
      <c r="E286" s="107" t="s">
        <v>49</v>
      </c>
      <c r="F286" s="97" t="s">
        <v>534</v>
      </c>
      <c r="G286" s="100" t="s">
        <v>535</v>
      </c>
      <c r="H286" s="97" t="s">
        <v>560</v>
      </c>
      <c r="I286" s="90"/>
      <c r="J286" s="30"/>
      <c r="K286" s="101">
        <v>96</v>
      </c>
      <c r="L286" s="101">
        <v>48</v>
      </c>
      <c r="M286" s="101">
        <v>33.6</v>
      </c>
      <c r="N286" s="101"/>
      <c r="O286" s="101"/>
      <c r="P286" s="30"/>
      <c r="Q286" s="10"/>
      <c r="R286" s="10"/>
      <c r="S286" s="10"/>
      <c r="T286" s="10"/>
      <c r="U286" s="10"/>
      <c r="V286" s="10"/>
      <c r="W286" s="30"/>
      <c r="X286" s="32">
        <f>Table2[[#This Row],[A 
CAT 
€]]*Table2[[#This Row],[required
amount
CAT A]]</f>
        <v>0</v>
      </c>
      <c r="Y286" s="32">
        <f>Table2[[#This Row],[B 
CAT
€]]*Table2[[#This Row],[required 
amount
CAT B]]</f>
        <v>0</v>
      </c>
      <c r="Z286" s="32">
        <f>Table2[[#This Row],[C 
CAT
€]]*Table2[[#This Row],[required 
amount
CAT C]]</f>
        <v>0</v>
      </c>
      <c r="AA286" s="32">
        <f>Table2[[#This Row],[D 
CAT
€]]*Table2[[#This Row],[required 
amount
CAT D]]</f>
        <v>0</v>
      </c>
      <c r="AB286" s="32"/>
      <c r="AC286" s="30"/>
      <c r="AD286" s="33">
        <f>SUM(Table2[[#This Row],[Total value 
CAT A]:[Total value 
CAT E]])</f>
        <v>0</v>
      </c>
      <c r="AE286" s="34"/>
      <c r="AF286" s="34"/>
      <c r="AG286" s="34"/>
      <c r="AH286" s="34"/>
      <c r="AI286" s="34"/>
      <c r="AJ286" s="34"/>
      <c r="AK286" s="34"/>
      <c r="AL286" s="34"/>
    </row>
    <row r="287" spans="1:38" s="35" customFormat="1" ht="11.25" x14ac:dyDescent="0.2">
      <c r="A287" s="4" t="s">
        <v>0</v>
      </c>
      <c r="B287" s="105">
        <v>42598</v>
      </c>
      <c r="C287" s="106">
        <v>0.54166666666666663</v>
      </c>
      <c r="D287" s="106">
        <v>0.83333333333333337</v>
      </c>
      <c r="E287" s="107" t="s">
        <v>52</v>
      </c>
      <c r="F287" s="97" t="s">
        <v>67</v>
      </c>
      <c r="G287" s="100" t="s">
        <v>68</v>
      </c>
      <c r="H287" s="97" t="s">
        <v>561</v>
      </c>
      <c r="I287" s="90"/>
      <c r="J287" s="30"/>
      <c r="K287" s="101">
        <v>134.4</v>
      </c>
      <c r="L287" s="101">
        <v>105.6</v>
      </c>
      <c r="M287" s="101">
        <v>67.2</v>
      </c>
      <c r="N287" s="101">
        <v>48</v>
      </c>
      <c r="O287" s="101"/>
      <c r="P287" s="30"/>
      <c r="Q287" s="10"/>
      <c r="R287" s="10"/>
      <c r="S287" s="10"/>
      <c r="T287" s="10"/>
      <c r="U287" s="10"/>
      <c r="V287" s="10"/>
      <c r="W287" s="30"/>
      <c r="X287" s="32">
        <f>Table2[[#This Row],[A 
CAT 
€]]*Table2[[#This Row],[required
amount
CAT A]]</f>
        <v>0</v>
      </c>
      <c r="Y287" s="32">
        <f>Table2[[#This Row],[B 
CAT
€]]*Table2[[#This Row],[required 
amount
CAT B]]</f>
        <v>0</v>
      </c>
      <c r="Z287" s="32">
        <f>Table2[[#This Row],[C 
CAT
€]]*Table2[[#This Row],[required 
amount
CAT C]]</f>
        <v>0</v>
      </c>
      <c r="AA287" s="32">
        <f>Table2[[#This Row],[D 
CAT
€]]*Table2[[#This Row],[required 
amount
CAT D]]</f>
        <v>0</v>
      </c>
      <c r="AB287" s="32"/>
      <c r="AC287" s="30"/>
      <c r="AD287" s="33">
        <f>SUM(Table2[[#This Row],[Total value 
CAT A]:[Total value 
CAT E]])</f>
        <v>0</v>
      </c>
      <c r="AE287" s="34"/>
      <c r="AF287" s="34"/>
      <c r="AG287" s="34"/>
      <c r="AH287" s="34"/>
      <c r="AI287" s="34"/>
      <c r="AJ287" s="34"/>
      <c r="AK287" s="34"/>
      <c r="AL287" s="34"/>
    </row>
    <row r="288" spans="1:38" s="35" customFormat="1" ht="11.25" x14ac:dyDescent="0.2">
      <c r="A288" s="4" t="s">
        <v>0</v>
      </c>
      <c r="B288" s="105">
        <v>42599</v>
      </c>
      <c r="C288" s="106">
        <v>0.54166666666666663</v>
      </c>
      <c r="D288" s="106">
        <v>0.83333333333333337</v>
      </c>
      <c r="E288" s="107" t="s">
        <v>53</v>
      </c>
      <c r="F288" s="97" t="s">
        <v>67</v>
      </c>
      <c r="G288" s="100" t="s">
        <v>68</v>
      </c>
      <c r="H288" s="97" t="s">
        <v>1194</v>
      </c>
      <c r="I288" s="90"/>
      <c r="J288" s="30"/>
      <c r="K288" s="101">
        <v>288</v>
      </c>
      <c r="L288" s="101">
        <v>240</v>
      </c>
      <c r="M288" s="101">
        <v>192</v>
      </c>
      <c r="N288" s="101">
        <v>115.2</v>
      </c>
      <c r="O288" s="101"/>
      <c r="P288" s="30"/>
      <c r="Q288" s="10"/>
      <c r="R288" s="10"/>
      <c r="S288" s="10"/>
      <c r="T288" s="10"/>
      <c r="U288" s="10"/>
      <c r="V288" s="10"/>
      <c r="W288" s="30"/>
      <c r="X288" s="32">
        <f>Table2[[#This Row],[A 
CAT 
€]]*Table2[[#This Row],[required
amount
CAT A]]</f>
        <v>0</v>
      </c>
      <c r="Y288" s="32">
        <f>Table2[[#This Row],[B 
CAT
€]]*Table2[[#This Row],[required 
amount
CAT B]]</f>
        <v>0</v>
      </c>
      <c r="Z288" s="32">
        <f>Table2[[#This Row],[C 
CAT
€]]*Table2[[#This Row],[required 
amount
CAT C]]</f>
        <v>0</v>
      </c>
      <c r="AA288" s="32">
        <f>Table2[[#This Row],[D 
CAT
€]]*Table2[[#This Row],[required 
amount
CAT D]]</f>
        <v>0</v>
      </c>
      <c r="AB288" s="32"/>
      <c r="AC288" s="30"/>
      <c r="AD288" s="33">
        <f>SUM(Table2[[#This Row],[Total value 
CAT A]:[Total value 
CAT E]])</f>
        <v>0</v>
      </c>
      <c r="AE288" s="34"/>
      <c r="AF288" s="34"/>
      <c r="AG288" s="34"/>
      <c r="AH288" s="34"/>
      <c r="AI288" s="34"/>
      <c r="AJ288" s="34"/>
      <c r="AK288" s="34"/>
      <c r="AL288" s="34"/>
    </row>
    <row r="289" spans="1:38" s="35" customFormat="1" ht="11.25" x14ac:dyDescent="0.2">
      <c r="A289" s="25" t="s">
        <v>0</v>
      </c>
      <c r="B289" s="105">
        <v>42601</v>
      </c>
      <c r="C289" s="106">
        <v>0.54166666666666663</v>
      </c>
      <c r="D289" s="106">
        <v>0.83333333333333337</v>
      </c>
      <c r="E289" s="107" t="s">
        <v>42</v>
      </c>
      <c r="F289" s="97" t="s">
        <v>67</v>
      </c>
      <c r="G289" s="100" t="s">
        <v>68</v>
      </c>
      <c r="H289" s="97" t="s">
        <v>562</v>
      </c>
      <c r="I289" s="90"/>
      <c r="J289" s="30"/>
      <c r="K289" s="101">
        <v>408</v>
      </c>
      <c r="L289" s="101">
        <v>328</v>
      </c>
      <c r="M289" s="101">
        <v>240</v>
      </c>
      <c r="N289" s="101">
        <v>182.4</v>
      </c>
      <c r="O289" s="101"/>
      <c r="P289" s="30"/>
      <c r="Q289" s="10"/>
      <c r="R289" s="10"/>
      <c r="S289" s="10"/>
      <c r="T289" s="10"/>
      <c r="U289" s="10"/>
      <c r="V289" s="10"/>
      <c r="W289" s="30"/>
      <c r="X289" s="32">
        <f>Table2[[#This Row],[A 
CAT 
€]]*Table2[[#This Row],[required
amount
CAT A]]</f>
        <v>0</v>
      </c>
      <c r="Y289" s="32">
        <f>Table2[[#This Row],[B 
CAT
€]]*Table2[[#This Row],[required 
amount
CAT B]]</f>
        <v>0</v>
      </c>
      <c r="Z289" s="32">
        <f>Table2[[#This Row],[C 
CAT
€]]*Table2[[#This Row],[required 
amount
CAT C]]</f>
        <v>0</v>
      </c>
      <c r="AA289" s="32">
        <f>Table2[[#This Row],[D 
CAT
€]]*Table2[[#This Row],[required 
amount
CAT D]]</f>
        <v>0</v>
      </c>
      <c r="AB289" s="32"/>
      <c r="AC289" s="30"/>
      <c r="AD289" s="33">
        <f>SUM(Table2[[#This Row],[Total value 
CAT A]:[Total value 
CAT E]])</f>
        <v>0</v>
      </c>
      <c r="AE289" s="34"/>
      <c r="AF289" s="34"/>
      <c r="AG289" s="34"/>
      <c r="AH289" s="34"/>
      <c r="AI289" s="34"/>
      <c r="AJ289" s="34"/>
      <c r="AK289" s="34"/>
      <c r="AL289" s="34"/>
    </row>
    <row r="290" spans="1:38" s="35" customFormat="1" ht="11.25" x14ac:dyDescent="0.2">
      <c r="A290" s="4" t="s">
        <v>0</v>
      </c>
      <c r="B290" s="105">
        <v>42602</v>
      </c>
      <c r="C290" s="106">
        <v>0.54166666666666663</v>
      </c>
      <c r="D290" s="106">
        <v>0.83333333333333337</v>
      </c>
      <c r="E290" s="107" t="s">
        <v>41</v>
      </c>
      <c r="F290" s="97" t="s">
        <v>67</v>
      </c>
      <c r="G290" s="100" t="s">
        <v>68</v>
      </c>
      <c r="H290" s="97" t="s">
        <v>1195</v>
      </c>
      <c r="I290" s="90"/>
      <c r="J290" s="30"/>
      <c r="K290" s="101">
        <v>278.39999999999998</v>
      </c>
      <c r="L290" s="101">
        <v>201.6</v>
      </c>
      <c r="M290" s="101">
        <v>144</v>
      </c>
      <c r="N290" s="101">
        <v>100.8</v>
      </c>
      <c r="O290" s="101"/>
      <c r="P290" s="30"/>
      <c r="Q290" s="10"/>
      <c r="R290" s="10"/>
      <c r="S290" s="10"/>
      <c r="T290" s="10"/>
      <c r="U290" s="10"/>
      <c r="V290" s="10"/>
      <c r="W290" s="30"/>
      <c r="X290" s="32">
        <f>Table2[[#This Row],[A 
CAT 
€]]*Table2[[#This Row],[required
amount
CAT A]]</f>
        <v>0</v>
      </c>
      <c r="Y290" s="32">
        <f>Table2[[#This Row],[B 
CAT
€]]*Table2[[#This Row],[required 
amount
CAT B]]</f>
        <v>0</v>
      </c>
      <c r="Z290" s="32">
        <f>Table2[[#This Row],[C 
CAT
€]]*Table2[[#This Row],[required 
amount
CAT C]]</f>
        <v>0</v>
      </c>
      <c r="AA290" s="32">
        <f>Table2[[#This Row],[D 
CAT
€]]*Table2[[#This Row],[required 
amount
CAT D]]</f>
        <v>0</v>
      </c>
      <c r="AB290" s="32"/>
      <c r="AC290" s="30"/>
      <c r="AD290" s="33">
        <f>SUM(Table2[[#This Row],[Total value 
CAT A]:[Total value 
CAT E]])</f>
        <v>0</v>
      </c>
      <c r="AE290" s="34"/>
      <c r="AF290" s="34"/>
      <c r="AG290" s="34"/>
      <c r="AH290" s="34"/>
      <c r="AI290" s="34"/>
      <c r="AJ290" s="34"/>
      <c r="AK290" s="34"/>
      <c r="AL290" s="34"/>
    </row>
    <row r="291" spans="1:38" s="35" customFormat="1" ht="11.25" x14ac:dyDescent="0.2">
      <c r="A291" s="25" t="s">
        <v>69</v>
      </c>
      <c r="B291" s="37">
        <v>42593</v>
      </c>
      <c r="C291" s="38">
        <v>0.33333333333333331</v>
      </c>
      <c r="D291" s="38">
        <v>0.6875</v>
      </c>
      <c r="E291" s="25" t="s">
        <v>563</v>
      </c>
      <c r="F291" s="4" t="s">
        <v>45</v>
      </c>
      <c r="G291" s="3" t="s">
        <v>95</v>
      </c>
      <c r="H291" s="4" t="s">
        <v>564</v>
      </c>
      <c r="I291" s="90" t="s">
        <v>116</v>
      </c>
      <c r="J291" s="30"/>
      <c r="K291" s="93">
        <v>24</v>
      </c>
      <c r="L291" s="93"/>
      <c r="M291" s="93"/>
      <c r="N291" s="93"/>
      <c r="O291" s="93"/>
      <c r="P291" s="30"/>
      <c r="Q291" s="10"/>
      <c r="R291" s="10"/>
      <c r="S291" s="10"/>
      <c r="T291" s="10"/>
      <c r="U291" s="10"/>
      <c r="V291" s="10"/>
      <c r="W291" s="30"/>
      <c r="X291" s="32">
        <f>Table2[[#This Row],[A 
CAT 
€]]*Table2[[#This Row],[required
amount
CAT A]]</f>
        <v>0</v>
      </c>
      <c r="Y291" s="32">
        <f>Table2[[#This Row],[B 
CAT
€]]*Table2[[#This Row],[required 
amount
CAT B]]</f>
        <v>0</v>
      </c>
      <c r="Z291" s="32">
        <f>Table2[[#This Row],[C 
CAT
€]]*Table2[[#This Row],[required 
amount
CAT C]]</f>
        <v>0</v>
      </c>
      <c r="AA291" s="32">
        <f>Table2[[#This Row],[D 
CAT
€]]*Table2[[#This Row],[required 
amount
CAT D]]</f>
        <v>0</v>
      </c>
      <c r="AB291" s="32"/>
      <c r="AC291" s="30"/>
      <c r="AD291" s="33">
        <f>SUM(Table2[[#This Row],[Total value 
CAT A]:[Total value 
CAT E]])</f>
        <v>0</v>
      </c>
      <c r="AE291" s="34"/>
      <c r="AF291" s="34"/>
      <c r="AG291" s="34"/>
      <c r="AH291" s="34"/>
      <c r="AI291" s="34"/>
      <c r="AJ291" s="34"/>
      <c r="AK291" s="34"/>
      <c r="AL291" s="34"/>
    </row>
    <row r="292" spans="1:38" s="35" customFormat="1" ht="11.25" x14ac:dyDescent="0.2">
      <c r="A292" s="25" t="s">
        <v>69</v>
      </c>
      <c r="B292" s="26">
        <v>42594</v>
      </c>
      <c r="C292" s="27">
        <v>0.33333333333333331</v>
      </c>
      <c r="D292" s="27">
        <v>0.6875</v>
      </c>
      <c r="E292" s="4" t="s">
        <v>565</v>
      </c>
      <c r="F292" s="4" t="s">
        <v>45</v>
      </c>
      <c r="G292" s="3" t="s">
        <v>95</v>
      </c>
      <c r="H292" s="25" t="s">
        <v>566</v>
      </c>
      <c r="I292" s="90" t="s">
        <v>116</v>
      </c>
      <c r="J292" s="30"/>
      <c r="K292" s="93">
        <v>24</v>
      </c>
      <c r="L292" s="93"/>
      <c r="M292" s="93"/>
      <c r="N292" s="93"/>
      <c r="O292" s="93"/>
      <c r="P292" s="30"/>
      <c r="Q292" s="10"/>
      <c r="R292" s="10"/>
      <c r="S292" s="10"/>
      <c r="T292" s="10"/>
      <c r="U292" s="10"/>
      <c r="V292" s="10"/>
      <c r="W292" s="30"/>
      <c r="X292" s="32">
        <f>Table2[[#This Row],[A 
CAT 
€]]*Table2[[#This Row],[required
amount
CAT A]]</f>
        <v>0</v>
      </c>
      <c r="Y292" s="32">
        <f>Table2[[#This Row],[B 
CAT
€]]*Table2[[#This Row],[required 
amount
CAT B]]</f>
        <v>0</v>
      </c>
      <c r="Z292" s="32">
        <f>Table2[[#This Row],[C 
CAT
€]]*Table2[[#This Row],[required 
amount
CAT C]]</f>
        <v>0</v>
      </c>
      <c r="AA292" s="32">
        <f>Table2[[#This Row],[D 
CAT
€]]*Table2[[#This Row],[required 
amount
CAT D]]</f>
        <v>0</v>
      </c>
      <c r="AB292" s="32"/>
      <c r="AC292" s="30"/>
      <c r="AD292" s="33">
        <f>SUM(Table2[[#This Row],[Total value 
CAT A]:[Total value 
CAT E]])</f>
        <v>0</v>
      </c>
      <c r="AE292" s="34"/>
      <c r="AF292" s="34"/>
      <c r="AG292" s="34"/>
      <c r="AH292" s="34"/>
      <c r="AI292" s="34"/>
      <c r="AJ292" s="34"/>
      <c r="AK292" s="34"/>
      <c r="AL292" s="34"/>
    </row>
    <row r="293" spans="1:38" s="35" customFormat="1" ht="11.25" x14ac:dyDescent="0.2">
      <c r="A293" s="25" t="s">
        <v>69</v>
      </c>
      <c r="B293" s="26">
        <v>42595</v>
      </c>
      <c r="C293" s="38">
        <v>0.33333333333333331</v>
      </c>
      <c r="D293" s="38">
        <v>0.6875</v>
      </c>
      <c r="E293" s="4" t="s">
        <v>567</v>
      </c>
      <c r="F293" s="4" t="s">
        <v>45</v>
      </c>
      <c r="G293" s="3" t="s">
        <v>95</v>
      </c>
      <c r="H293" s="25" t="s">
        <v>568</v>
      </c>
      <c r="I293" s="90" t="s">
        <v>116</v>
      </c>
      <c r="J293" s="30"/>
      <c r="K293" s="93">
        <v>24</v>
      </c>
      <c r="L293" s="93"/>
      <c r="M293" s="93"/>
      <c r="N293" s="93"/>
      <c r="O293" s="93"/>
      <c r="P293" s="30"/>
      <c r="Q293" s="10"/>
      <c r="R293" s="10"/>
      <c r="S293" s="10"/>
      <c r="T293" s="10"/>
      <c r="U293" s="10"/>
      <c r="V293" s="10"/>
      <c r="W293" s="30"/>
      <c r="X293" s="32">
        <f>Table2[[#This Row],[A 
CAT 
€]]*Table2[[#This Row],[required
amount
CAT A]]</f>
        <v>0</v>
      </c>
      <c r="Y293" s="32">
        <f>Table2[[#This Row],[B 
CAT
€]]*Table2[[#This Row],[required 
amount
CAT B]]</f>
        <v>0</v>
      </c>
      <c r="Z293" s="32">
        <f>Table2[[#This Row],[C 
CAT
€]]*Table2[[#This Row],[required 
amount
CAT C]]</f>
        <v>0</v>
      </c>
      <c r="AA293" s="32">
        <f>Table2[[#This Row],[D 
CAT
€]]*Table2[[#This Row],[required 
amount
CAT D]]</f>
        <v>0</v>
      </c>
      <c r="AB293" s="32"/>
      <c r="AC293" s="30"/>
      <c r="AD293" s="33">
        <f>SUM(Table2[[#This Row],[Total value 
CAT A]:[Total value 
CAT E]])</f>
        <v>0</v>
      </c>
      <c r="AE293" s="34"/>
      <c r="AF293" s="34"/>
      <c r="AG293" s="34"/>
      <c r="AH293" s="34"/>
      <c r="AI293" s="34"/>
      <c r="AJ293" s="34"/>
      <c r="AK293" s="34"/>
      <c r="AL293" s="34"/>
    </row>
    <row r="294" spans="1:38" s="35" customFormat="1" ht="22.5" x14ac:dyDescent="0.2">
      <c r="A294" s="25" t="s">
        <v>69</v>
      </c>
      <c r="B294" s="26">
        <v>42596</v>
      </c>
      <c r="C294" s="38">
        <v>0.3125</v>
      </c>
      <c r="D294" s="38">
        <v>0.66666666666666663</v>
      </c>
      <c r="E294" s="3" t="s">
        <v>569</v>
      </c>
      <c r="F294" s="4" t="s">
        <v>45</v>
      </c>
      <c r="G294" s="3" t="s">
        <v>95</v>
      </c>
      <c r="H294" s="25" t="s">
        <v>570</v>
      </c>
      <c r="I294" s="90" t="s">
        <v>119</v>
      </c>
      <c r="J294" s="30"/>
      <c r="K294" s="93">
        <v>48</v>
      </c>
      <c r="L294" s="93"/>
      <c r="M294" s="93"/>
      <c r="N294" s="93"/>
      <c r="O294" s="93"/>
      <c r="P294" s="30"/>
      <c r="Q294" s="10"/>
      <c r="R294" s="10"/>
      <c r="S294" s="10"/>
      <c r="T294" s="10"/>
      <c r="U294" s="10"/>
      <c r="V294" s="10"/>
      <c r="W294" s="30"/>
      <c r="X294" s="32">
        <f>Table2[[#This Row],[A 
CAT 
€]]*Table2[[#This Row],[required
amount
CAT A]]</f>
        <v>0</v>
      </c>
      <c r="Y294" s="32">
        <f>Table2[[#This Row],[B 
CAT
€]]*Table2[[#This Row],[required 
amount
CAT B]]</f>
        <v>0</v>
      </c>
      <c r="Z294" s="32">
        <f>Table2[[#This Row],[C 
CAT
€]]*Table2[[#This Row],[required 
amount
CAT C]]</f>
        <v>0</v>
      </c>
      <c r="AA294" s="32">
        <f>Table2[[#This Row],[D 
CAT
€]]*Table2[[#This Row],[required 
amount
CAT D]]</f>
        <v>0</v>
      </c>
      <c r="AB294" s="32"/>
      <c r="AC294" s="30"/>
      <c r="AD294" s="33">
        <f>SUM(Table2[[#This Row],[Total value 
CAT A]:[Total value 
CAT E]])</f>
        <v>0</v>
      </c>
      <c r="AE294" s="34"/>
      <c r="AF294" s="34"/>
      <c r="AG294" s="34"/>
      <c r="AH294" s="34"/>
      <c r="AI294" s="34"/>
      <c r="AJ294" s="34"/>
      <c r="AK294" s="34"/>
      <c r="AL294" s="34"/>
    </row>
    <row r="295" spans="1:38" s="35" customFormat="1" ht="11.25" x14ac:dyDescent="0.2">
      <c r="A295" s="25" t="s">
        <v>69</v>
      </c>
      <c r="B295" s="26">
        <v>42599</v>
      </c>
      <c r="C295" s="38">
        <v>0.33333333333333331</v>
      </c>
      <c r="D295" s="38">
        <v>0.6875</v>
      </c>
      <c r="E295" s="4" t="s">
        <v>571</v>
      </c>
      <c r="F295" s="4" t="s">
        <v>45</v>
      </c>
      <c r="G295" s="3" t="s">
        <v>95</v>
      </c>
      <c r="H295" s="25" t="s">
        <v>572</v>
      </c>
      <c r="I295" s="90" t="s">
        <v>116</v>
      </c>
      <c r="J295" s="30"/>
      <c r="K295" s="93">
        <v>24</v>
      </c>
      <c r="L295" s="93"/>
      <c r="M295" s="93"/>
      <c r="N295" s="93"/>
      <c r="O295" s="93"/>
      <c r="P295" s="30"/>
      <c r="Q295" s="10"/>
      <c r="R295" s="10"/>
      <c r="S295" s="10"/>
      <c r="T295" s="10"/>
      <c r="U295" s="10"/>
      <c r="V295" s="10"/>
      <c r="W295" s="30"/>
      <c r="X295" s="32">
        <f>Table2[[#This Row],[A 
CAT 
€]]*Table2[[#This Row],[required
amount
CAT A]]</f>
        <v>0</v>
      </c>
      <c r="Y295" s="32">
        <f>Table2[[#This Row],[B 
CAT
€]]*Table2[[#This Row],[required 
amount
CAT B]]</f>
        <v>0</v>
      </c>
      <c r="Z295" s="32">
        <f>Table2[[#This Row],[C 
CAT
€]]*Table2[[#This Row],[required 
amount
CAT C]]</f>
        <v>0</v>
      </c>
      <c r="AA295" s="32">
        <f>Table2[[#This Row],[D 
CAT
€]]*Table2[[#This Row],[required 
amount
CAT D]]</f>
        <v>0</v>
      </c>
      <c r="AB295" s="32"/>
      <c r="AC295" s="30"/>
      <c r="AD295" s="33">
        <f>SUM(Table2[[#This Row],[Total value 
CAT A]:[Total value 
CAT E]])</f>
        <v>0</v>
      </c>
      <c r="AE295" s="34"/>
      <c r="AF295" s="34"/>
      <c r="AG295" s="34"/>
      <c r="AH295" s="34"/>
      <c r="AI295" s="34"/>
      <c r="AJ295" s="34"/>
      <c r="AK295" s="34"/>
      <c r="AL295" s="34"/>
    </row>
    <row r="296" spans="1:38" s="35" customFormat="1" ht="11.25" x14ac:dyDescent="0.2">
      <c r="A296" s="25" t="s">
        <v>69</v>
      </c>
      <c r="B296" s="26">
        <v>42600</v>
      </c>
      <c r="C296" s="38">
        <v>0.33333333333333331</v>
      </c>
      <c r="D296" s="38">
        <v>0.6875</v>
      </c>
      <c r="E296" s="25" t="s">
        <v>573</v>
      </c>
      <c r="F296" s="4" t="s">
        <v>45</v>
      </c>
      <c r="G296" s="3" t="s">
        <v>95</v>
      </c>
      <c r="H296" s="25" t="s">
        <v>574</v>
      </c>
      <c r="I296" s="90" t="s">
        <v>116</v>
      </c>
      <c r="J296" s="30"/>
      <c r="K296" s="93">
        <v>24</v>
      </c>
      <c r="L296" s="93"/>
      <c r="M296" s="93"/>
      <c r="N296" s="93"/>
      <c r="O296" s="93"/>
      <c r="P296" s="30"/>
      <c r="Q296" s="10"/>
      <c r="R296" s="10"/>
      <c r="S296" s="10"/>
      <c r="T296" s="10"/>
      <c r="U296" s="10"/>
      <c r="V296" s="10"/>
      <c r="W296" s="30"/>
      <c r="X296" s="32">
        <f>Table2[[#This Row],[A 
CAT 
€]]*Table2[[#This Row],[required
amount
CAT A]]</f>
        <v>0</v>
      </c>
      <c r="Y296" s="32">
        <f>Table2[[#This Row],[B 
CAT
€]]*Table2[[#This Row],[required 
amount
CAT B]]</f>
        <v>0</v>
      </c>
      <c r="Z296" s="32">
        <f>Table2[[#This Row],[C 
CAT
€]]*Table2[[#This Row],[required 
amount
CAT C]]</f>
        <v>0</v>
      </c>
      <c r="AA296" s="32">
        <f>Table2[[#This Row],[D 
CAT
€]]*Table2[[#This Row],[required 
amount
CAT D]]</f>
        <v>0</v>
      </c>
      <c r="AB296" s="32"/>
      <c r="AC296" s="30"/>
      <c r="AD296" s="33">
        <f>SUM(Table2[[#This Row],[Total value 
CAT A]:[Total value 
CAT E]])</f>
        <v>0</v>
      </c>
      <c r="AE296" s="34"/>
      <c r="AF296" s="34"/>
      <c r="AG296" s="34"/>
      <c r="AH296" s="34"/>
      <c r="AI296" s="34"/>
      <c r="AJ296" s="34"/>
      <c r="AK296" s="34"/>
      <c r="AL296" s="34"/>
    </row>
    <row r="297" spans="1:38" s="35" customFormat="1" ht="11.25" x14ac:dyDescent="0.2">
      <c r="A297" s="4" t="s">
        <v>69</v>
      </c>
      <c r="B297" s="26">
        <v>42601</v>
      </c>
      <c r="C297" s="7">
        <v>0.33333333333333331</v>
      </c>
      <c r="D297" s="7">
        <v>0.6875</v>
      </c>
      <c r="E297" s="25" t="s">
        <v>575</v>
      </c>
      <c r="F297" s="4" t="s">
        <v>45</v>
      </c>
      <c r="G297" s="3" t="s">
        <v>95</v>
      </c>
      <c r="H297" s="25" t="s">
        <v>576</v>
      </c>
      <c r="I297" s="91" t="s">
        <v>116</v>
      </c>
      <c r="J297" s="30"/>
      <c r="K297" s="93">
        <v>24</v>
      </c>
      <c r="L297" s="93"/>
      <c r="M297" s="93"/>
      <c r="N297" s="93"/>
      <c r="O297" s="93"/>
      <c r="P297" s="30"/>
      <c r="Q297" s="10"/>
      <c r="R297" s="10"/>
      <c r="S297" s="10"/>
      <c r="T297" s="10"/>
      <c r="U297" s="10"/>
      <c r="V297" s="10"/>
      <c r="W297" s="30"/>
      <c r="X297" s="32">
        <f>Table2[[#This Row],[A 
CAT 
€]]*Table2[[#This Row],[required
amount
CAT A]]</f>
        <v>0</v>
      </c>
      <c r="Y297" s="32">
        <f>Table2[[#This Row],[B 
CAT
€]]*Table2[[#This Row],[required 
amount
CAT B]]</f>
        <v>0</v>
      </c>
      <c r="Z297" s="32">
        <f>Table2[[#This Row],[C 
CAT
€]]*Table2[[#This Row],[required 
amount
CAT C]]</f>
        <v>0</v>
      </c>
      <c r="AA297" s="32">
        <f>Table2[[#This Row],[D 
CAT
€]]*Table2[[#This Row],[required 
amount
CAT D]]</f>
        <v>0</v>
      </c>
      <c r="AB297" s="32"/>
      <c r="AC297" s="30"/>
      <c r="AD297" s="33">
        <f>SUM(Table2[[#This Row],[Total value 
CAT A]:[Total value 
CAT E]])</f>
        <v>0</v>
      </c>
      <c r="AE297" s="34"/>
      <c r="AF297" s="34"/>
      <c r="AG297" s="34"/>
      <c r="AH297" s="34"/>
      <c r="AI297" s="34"/>
      <c r="AJ297" s="34"/>
      <c r="AK297" s="34"/>
      <c r="AL297" s="34"/>
    </row>
    <row r="298" spans="1:38" s="35" customFormat="1" ht="22.5" x14ac:dyDescent="0.2">
      <c r="A298" s="25" t="s">
        <v>69</v>
      </c>
      <c r="B298" s="26">
        <v>42602</v>
      </c>
      <c r="C298" s="27">
        <v>0.3125</v>
      </c>
      <c r="D298" s="27">
        <v>0.66666666666666663</v>
      </c>
      <c r="E298" s="29" t="s">
        <v>577</v>
      </c>
      <c r="F298" s="4" t="s">
        <v>45</v>
      </c>
      <c r="G298" s="3" t="s">
        <v>95</v>
      </c>
      <c r="H298" s="25" t="s">
        <v>578</v>
      </c>
      <c r="I298" s="90" t="s">
        <v>119</v>
      </c>
      <c r="J298" s="30"/>
      <c r="K298" s="93">
        <v>48</v>
      </c>
      <c r="L298" s="93"/>
      <c r="M298" s="93"/>
      <c r="N298" s="93"/>
      <c r="O298" s="93"/>
      <c r="P298" s="30"/>
      <c r="Q298" s="10"/>
      <c r="R298" s="10"/>
      <c r="S298" s="10"/>
      <c r="T298" s="10"/>
      <c r="U298" s="10"/>
      <c r="V298" s="10"/>
      <c r="W298" s="30"/>
      <c r="X298" s="32">
        <f>Table2[[#This Row],[A 
CAT 
€]]*Table2[[#This Row],[required
amount
CAT A]]</f>
        <v>0</v>
      </c>
      <c r="Y298" s="32">
        <f>Table2[[#This Row],[B 
CAT
€]]*Table2[[#This Row],[required 
amount
CAT B]]</f>
        <v>0</v>
      </c>
      <c r="Z298" s="32">
        <f>Table2[[#This Row],[C 
CAT
€]]*Table2[[#This Row],[required 
amount
CAT C]]</f>
        <v>0</v>
      </c>
      <c r="AA298" s="32">
        <f>Table2[[#This Row],[D 
CAT
€]]*Table2[[#This Row],[required 
amount
CAT D]]</f>
        <v>0</v>
      </c>
      <c r="AB298" s="32"/>
      <c r="AC298" s="30"/>
      <c r="AD298" s="33">
        <f>SUM(Table2[[#This Row],[Total value 
CAT A]:[Total value 
CAT E]])</f>
        <v>0</v>
      </c>
      <c r="AE298" s="34"/>
      <c r="AF298" s="34"/>
      <c r="AG298" s="34"/>
      <c r="AH298" s="34"/>
      <c r="AI298" s="34"/>
      <c r="AJ298" s="34"/>
      <c r="AK298" s="34"/>
      <c r="AL298" s="34"/>
    </row>
    <row r="299" spans="1:38" s="35" customFormat="1" ht="11.25" x14ac:dyDescent="0.2">
      <c r="A299" s="25" t="s">
        <v>8</v>
      </c>
      <c r="B299" s="26">
        <v>42588</v>
      </c>
      <c r="C299" s="27">
        <v>0.4375</v>
      </c>
      <c r="D299" s="27">
        <v>0.54166666666666663</v>
      </c>
      <c r="E299" s="29" t="s">
        <v>579</v>
      </c>
      <c r="F299" s="4" t="s">
        <v>45</v>
      </c>
      <c r="G299" s="3" t="s">
        <v>70</v>
      </c>
      <c r="H299" s="25" t="s">
        <v>580</v>
      </c>
      <c r="I299" s="90" t="s">
        <v>119</v>
      </c>
      <c r="J299" s="30"/>
      <c r="K299" s="93">
        <v>168</v>
      </c>
      <c r="L299" s="93">
        <v>134.4</v>
      </c>
      <c r="M299" s="93">
        <v>76.8</v>
      </c>
      <c r="N299" s="93">
        <v>48</v>
      </c>
      <c r="O299" s="93"/>
      <c r="P299" s="30"/>
      <c r="Q299" s="10"/>
      <c r="R299" s="10"/>
      <c r="S299" s="10"/>
      <c r="T299" s="10"/>
      <c r="U299" s="10"/>
      <c r="V299" s="10"/>
      <c r="W299" s="30"/>
      <c r="X299" s="32">
        <f>Table2[[#This Row],[A 
CAT 
€]]*Table2[[#This Row],[required
amount
CAT A]]</f>
        <v>0</v>
      </c>
      <c r="Y299" s="32">
        <f>Table2[[#This Row],[B 
CAT
€]]*Table2[[#This Row],[required 
amount
CAT B]]</f>
        <v>0</v>
      </c>
      <c r="Z299" s="32">
        <f>Table2[[#This Row],[C 
CAT
€]]*Table2[[#This Row],[required 
amount
CAT C]]</f>
        <v>0</v>
      </c>
      <c r="AA299" s="32">
        <f>Table2[[#This Row],[D 
CAT
€]]*Table2[[#This Row],[required 
amount
CAT D]]</f>
        <v>0</v>
      </c>
      <c r="AB299" s="32"/>
      <c r="AC299" s="30"/>
      <c r="AD299" s="33">
        <f>SUM(Table2[[#This Row],[Total value 
CAT A]:[Total value 
CAT E]])</f>
        <v>0</v>
      </c>
      <c r="AE299" s="34"/>
      <c r="AF299" s="34"/>
      <c r="AG299" s="34"/>
      <c r="AH299" s="34"/>
      <c r="AI299" s="34"/>
      <c r="AJ299" s="34"/>
      <c r="AK299" s="34"/>
      <c r="AL299" s="34"/>
    </row>
    <row r="300" spans="1:38" s="35" customFormat="1" ht="11.25" x14ac:dyDescent="0.2">
      <c r="A300" s="25" t="s">
        <v>8</v>
      </c>
      <c r="B300" s="26">
        <v>42588</v>
      </c>
      <c r="C300" s="27">
        <v>0.60416666666666663</v>
      </c>
      <c r="D300" s="27">
        <v>0.70833333333333337</v>
      </c>
      <c r="E300" s="4" t="s">
        <v>581</v>
      </c>
      <c r="F300" s="25" t="s">
        <v>45</v>
      </c>
      <c r="G300" s="29" t="s">
        <v>70</v>
      </c>
      <c r="H300" s="25" t="s">
        <v>582</v>
      </c>
      <c r="I300" s="90" t="s">
        <v>119</v>
      </c>
      <c r="J300" s="30"/>
      <c r="K300" s="93">
        <v>168</v>
      </c>
      <c r="L300" s="93">
        <v>134.4</v>
      </c>
      <c r="M300" s="93">
        <v>76.8</v>
      </c>
      <c r="N300" s="93">
        <v>48</v>
      </c>
      <c r="O300" s="93"/>
      <c r="P300" s="30"/>
      <c r="Q300" s="10"/>
      <c r="R300" s="10"/>
      <c r="S300" s="10"/>
      <c r="T300" s="10"/>
      <c r="U300" s="10"/>
      <c r="V300" s="10"/>
      <c r="W300" s="30"/>
      <c r="X300" s="32">
        <f>Table2[[#This Row],[A 
CAT 
€]]*Table2[[#This Row],[required
amount
CAT A]]</f>
        <v>0</v>
      </c>
      <c r="Y300" s="32">
        <f>Table2[[#This Row],[B 
CAT
€]]*Table2[[#This Row],[required 
amount
CAT B]]</f>
        <v>0</v>
      </c>
      <c r="Z300" s="32">
        <f>Table2[[#This Row],[C 
CAT
€]]*Table2[[#This Row],[required 
amount
CAT C]]</f>
        <v>0</v>
      </c>
      <c r="AA300" s="32"/>
      <c r="AB300" s="32"/>
      <c r="AC300" s="30"/>
      <c r="AD300" s="33">
        <f>SUM(Table2[[#This Row],[Total value 
CAT A]:[Total value 
CAT E]])</f>
        <v>0</v>
      </c>
      <c r="AE300" s="34"/>
      <c r="AF300" s="34"/>
      <c r="AG300" s="34"/>
      <c r="AH300" s="34"/>
      <c r="AI300" s="34"/>
      <c r="AJ300" s="34"/>
      <c r="AK300" s="34"/>
      <c r="AL300" s="34"/>
    </row>
    <row r="301" spans="1:38" s="35" customFormat="1" ht="11.25" x14ac:dyDescent="0.2">
      <c r="A301" s="4" t="s">
        <v>8</v>
      </c>
      <c r="B301" s="26">
        <v>42588</v>
      </c>
      <c r="C301" s="39">
        <v>0.77083333333333337</v>
      </c>
      <c r="D301" s="39">
        <v>0.875</v>
      </c>
      <c r="E301" s="4" t="s">
        <v>583</v>
      </c>
      <c r="F301" s="25" t="s">
        <v>45</v>
      </c>
      <c r="G301" s="29" t="s">
        <v>70</v>
      </c>
      <c r="H301" s="4" t="s">
        <v>584</v>
      </c>
      <c r="I301" s="91" t="s">
        <v>119</v>
      </c>
      <c r="J301" s="30"/>
      <c r="K301" s="93">
        <v>168</v>
      </c>
      <c r="L301" s="93">
        <v>134.4</v>
      </c>
      <c r="M301" s="93">
        <v>76.8</v>
      </c>
      <c r="N301" s="93">
        <v>48</v>
      </c>
      <c r="O301" s="93"/>
      <c r="P301" s="30"/>
      <c r="Q301" s="10"/>
      <c r="R301" s="10"/>
      <c r="S301" s="10"/>
      <c r="T301" s="10"/>
      <c r="U301" s="10"/>
      <c r="V301" s="10"/>
      <c r="W301" s="30"/>
      <c r="X301" s="32">
        <f>Table2[[#This Row],[A 
CAT 
€]]*Table2[[#This Row],[required
amount
CAT A]]</f>
        <v>0</v>
      </c>
      <c r="Y301" s="32">
        <f>Table2[[#This Row],[B 
CAT
€]]*Table2[[#This Row],[required 
amount
CAT B]]</f>
        <v>0</v>
      </c>
      <c r="Z301" s="32">
        <f>Table2[[#This Row],[C 
CAT
€]]*Table2[[#This Row],[required 
amount
CAT C]]</f>
        <v>0</v>
      </c>
      <c r="AA301" s="32"/>
      <c r="AB301" s="32"/>
      <c r="AC301" s="30"/>
      <c r="AD301" s="33">
        <f>SUM(Table2[[#This Row],[Total value 
CAT A]:[Total value 
CAT E]])</f>
        <v>0</v>
      </c>
      <c r="AE301" s="34"/>
      <c r="AF301" s="34"/>
      <c r="AG301" s="34"/>
      <c r="AH301" s="34"/>
      <c r="AI301" s="34"/>
      <c r="AJ301" s="34"/>
      <c r="AK301" s="34"/>
      <c r="AL301" s="34"/>
    </row>
    <row r="302" spans="1:38" s="35" customFormat="1" ht="22.5" x14ac:dyDescent="0.2">
      <c r="A302" s="25" t="s">
        <v>8</v>
      </c>
      <c r="B302" s="26">
        <v>42589</v>
      </c>
      <c r="C302" s="39">
        <v>0.40625</v>
      </c>
      <c r="D302" s="39">
        <v>0.54166666666666663</v>
      </c>
      <c r="E302" s="3" t="s">
        <v>585</v>
      </c>
      <c r="F302" s="25" t="s">
        <v>45</v>
      </c>
      <c r="G302" s="29" t="s">
        <v>70</v>
      </c>
      <c r="H302" s="25" t="s">
        <v>586</v>
      </c>
      <c r="I302" s="90" t="s">
        <v>119</v>
      </c>
      <c r="J302" s="30"/>
      <c r="K302" s="93">
        <v>168</v>
      </c>
      <c r="L302" s="93">
        <v>134.4</v>
      </c>
      <c r="M302" s="93">
        <v>76.8</v>
      </c>
      <c r="N302" s="93">
        <v>48</v>
      </c>
      <c r="O302" s="93"/>
      <c r="P302" s="30"/>
      <c r="Q302" s="10"/>
      <c r="R302" s="10"/>
      <c r="S302" s="10"/>
      <c r="T302" s="10"/>
      <c r="U302" s="10"/>
      <c r="V302" s="10"/>
      <c r="W302" s="30"/>
      <c r="X302" s="32">
        <f>Table2[[#This Row],[A 
CAT 
€]]*Table2[[#This Row],[required
amount
CAT A]]</f>
        <v>0</v>
      </c>
      <c r="Y302" s="32">
        <f>Table2[[#This Row],[B 
CAT
€]]*Table2[[#This Row],[required 
amount
CAT B]]</f>
        <v>0</v>
      </c>
      <c r="Z302" s="32">
        <f>Table2[[#This Row],[C 
CAT
€]]*Table2[[#This Row],[required 
amount
CAT C]]</f>
        <v>0</v>
      </c>
      <c r="AA302" s="32"/>
      <c r="AB302" s="32"/>
      <c r="AC302" s="30"/>
      <c r="AD302" s="33">
        <f>SUM(Table2[[#This Row],[Total value 
CAT A]:[Total value 
CAT E]])</f>
        <v>0</v>
      </c>
      <c r="AE302" s="34"/>
      <c r="AF302" s="34"/>
      <c r="AG302" s="34"/>
      <c r="AH302" s="34"/>
      <c r="AI302" s="34"/>
      <c r="AJ302" s="34"/>
      <c r="AK302" s="34"/>
      <c r="AL302" s="34"/>
    </row>
    <row r="303" spans="1:38" s="35" customFormat="1" ht="11.25" x14ac:dyDescent="0.2">
      <c r="A303" s="4" t="s">
        <v>8</v>
      </c>
      <c r="B303" s="26">
        <v>42589</v>
      </c>
      <c r="C303" s="27">
        <v>0.60416666666666663</v>
      </c>
      <c r="D303" s="27">
        <v>0.66666666666666663</v>
      </c>
      <c r="E303" s="25" t="s">
        <v>587</v>
      </c>
      <c r="F303" s="25" t="s">
        <v>45</v>
      </c>
      <c r="G303" s="29" t="s">
        <v>70</v>
      </c>
      <c r="H303" s="4" t="s">
        <v>588</v>
      </c>
      <c r="I303" s="91" t="s">
        <v>119</v>
      </c>
      <c r="J303" s="30"/>
      <c r="K303" s="93">
        <v>168</v>
      </c>
      <c r="L303" s="93">
        <v>134.4</v>
      </c>
      <c r="M303" s="93">
        <v>76.8</v>
      </c>
      <c r="N303" s="93">
        <v>48</v>
      </c>
      <c r="O303" s="93"/>
      <c r="P303" s="30"/>
      <c r="Q303" s="10"/>
      <c r="R303" s="10"/>
      <c r="S303" s="10"/>
      <c r="T303" s="10"/>
      <c r="U303" s="10"/>
      <c r="V303" s="10"/>
      <c r="W303" s="30"/>
      <c r="X303" s="32">
        <f>Table2[[#This Row],[A 
CAT 
€]]*Table2[[#This Row],[required
amount
CAT A]]</f>
        <v>0</v>
      </c>
      <c r="Y303" s="32">
        <f>Table2[[#This Row],[B 
CAT
€]]*Table2[[#This Row],[required 
amount
CAT B]]</f>
        <v>0</v>
      </c>
      <c r="Z303" s="32">
        <f>Table2[[#This Row],[C 
CAT
€]]*Table2[[#This Row],[required 
amount
CAT C]]</f>
        <v>0</v>
      </c>
      <c r="AA303" s="32"/>
      <c r="AB303" s="32"/>
      <c r="AC303" s="30"/>
      <c r="AD303" s="33">
        <f>SUM(Table2[[#This Row],[Total value 
CAT A]:[Total value 
CAT E]])</f>
        <v>0</v>
      </c>
      <c r="AE303" s="34"/>
      <c r="AF303" s="34"/>
      <c r="AG303" s="34"/>
      <c r="AH303" s="34"/>
      <c r="AI303" s="34"/>
      <c r="AJ303" s="34"/>
      <c r="AK303" s="34"/>
      <c r="AL303" s="34"/>
    </row>
    <row r="304" spans="1:38" s="35" customFormat="1" ht="11.25" x14ac:dyDescent="0.2">
      <c r="A304" s="25" t="s">
        <v>8</v>
      </c>
      <c r="B304" s="26">
        <v>42589</v>
      </c>
      <c r="C304" s="39">
        <v>0.72916666666666663</v>
      </c>
      <c r="D304" s="39">
        <v>0.79166666666666663</v>
      </c>
      <c r="E304" s="25" t="s">
        <v>589</v>
      </c>
      <c r="F304" s="25" t="s">
        <v>45</v>
      </c>
      <c r="G304" s="29" t="s">
        <v>70</v>
      </c>
      <c r="H304" s="25" t="s">
        <v>590</v>
      </c>
      <c r="I304" s="90" t="s">
        <v>119</v>
      </c>
      <c r="J304" s="30"/>
      <c r="K304" s="93">
        <v>168</v>
      </c>
      <c r="L304" s="93">
        <v>134.4</v>
      </c>
      <c r="M304" s="93">
        <v>76.8</v>
      </c>
      <c r="N304" s="93">
        <v>48</v>
      </c>
      <c r="O304" s="93"/>
      <c r="P304" s="30"/>
      <c r="Q304" s="10"/>
      <c r="R304" s="10"/>
      <c r="S304" s="10"/>
      <c r="T304" s="10"/>
      <c r="U304" s="10"/>
      <c r="V304" s="10"/>
      <c r="W304" s="30"/>
      <c r="X304" s="32">
        <f>Table2[[#This Row],[A 
CAT 
€]]*Table2[[#This Row],[required
amount
CAT A]]</f>
        <v>0</v>
      </c>
      <c r="Y304" s="32">
        <f>Table2[[#This Row],[B 
CAT
€]]*Table2[[#This Row],[required 
amount
CAT B]]</f>
        <v>0</v>
      </c>
      <c r="Z304" s="32">
        <f>Table2[[#This Row],[C 
CAT
€]]*Table2[[#This Row],[required 
amount
CAT C]]</f>
        <v>0</v>
      </c>
      <c r="AA304" s="32"/>
      <c r="AB304" s="32"/>
      <c r="AC304" s="30"/>
      <c r="AD304" s="33">
        <f>SUM(Table2[[#This Row],[Total value 
CAT A]:[Total value 
CAT E]])</f>
        <v>0</v>
      </c>
      <c r="AE304" s="34"/>
      <c r="AF304" s="34"/>
      <c r="AG304" s="34"/>
      <c r="AH304" s="34"/>
      <c r="AI304" s="34"/>
      <c r="AJ304" s="34"/>
      <c r="AK304" s="34"/>
      <c r="AL304" s="34"/>
    </row>
    <row r="305" spans="1:38" s="35" customFormat="1" ht="11.25" x14ac:dyDescent="0.2">
      <c r="A305" s="4" t="s">
        <v>8</v>
      </c>
      <c r="B305" s="26">
        <v>42589</v>
      </c>
      <c r="C305" s="39">
        <v>0.85416666666666663</v>
      </c>
      <c r="D305" s="39">
        <v>0.91666666666666663</v>
      </c>
      <c r="E305" s="25" t="s">
        <v>591</v>
      </c>
      <c r="F305" s="25" t="s">
        <v>45</v>
      </c>
      <c r="G305" s="29" t="s">
        <v>70</v>
      </c>
      <c r="H305" s="4" t="s">
        <v>592</v>
      </c>
      <c r="I305" s="91" t="s">
        <v>119</v>
      </c>
      <c r="J305" s="30"/>
      <c r="K305" s="93">
        <v>168</v>
      </c>
      <c r="L305" s="93">
        <v>134.4</v>
      </c>
      <c r="M305" s="93">
        <v>76.8</v>
      </c>
      <c r="N305" s="93">
        <v>48</v>
      </c>
      <c r="O305" s="93"/>
      <c r="P305" s="30"/>
      <c r="Q305" s="10"/>
      <c r="R305" s="10"/>
      <c r="S305" s="10"/>
      <c r="T305" s="10"/>
      <c r="U305" s="10"/>
      <c r="V305" s="10"/>
      <c r="W305" s="30"/>
      <c r="X305" s="32">
        <f>Table2[[#This Row],[A 
CAT 
€]]*Table2[[#This Row],[required
amount
CAT A]]</f>
        <v>0</v>
      </c>
      <c r="Y305" s="32">
        <f>Table2[[#This Row],[B 
CAT
€]]*Table2[[#This Row],[required 
amount
CAT B]]</f>
        <v>0</v>
      </c>
      <c r="Z305" s="32">
        <f>Table2[[#This Row],[C 
CAT
€]]*Table2[[#This Row],[required 
amount
CAT C]]</f>
        <v>0</v>
      </c>
      <c r="AA305" s="32"/>
      <c r="AB305" s="32"/>
      <c r="AC305" s="30"/>
      <c r="AD305" s="33">
        <f>SUM(Table2[[#This Row],[Total value 
CAT A]:[Total value 
CAT E]])</f>
        <v>0</v>
      </c>
      <c r="AE305" s="34"/>
      <c r="AF305" s="34"/>
      <c r="AG305" s="34"/>
      <c r="AH305" s="34"/>
      <c r="AI305" s="34"/>
      <c r="AJ305" s="34"/>
      <c r="AK305" s="34"/>
      <c r="AL305" s="34"/>
    </row>
    <row r="306" spans="1:38" s="35" customFormat="1" ht="22.5" x14ac:dyDescent="0.2">
      <c r="A306" s="25" t="s">
        <v>8</v>
      </c>
      <c r="B306" s="26">
        <v>42590</v>
      </c>
      <c r="C306" s="27">
        <v>0.66666666666666663</v>
      </c>
      <c r="D306" s="27">
        <v>0.79166666666666663</v>
      </c>
      <c r="E306" s="3" t="s">
        <v>593</v>
      </c>
      <c r="F306" s="25" t="s">
        <v>45</v>
      </c>
      <c r="G306" s="29" t="s">
        <v>70</v>
      </c>
      <c r="H306" s="25" t="s">
        <v>594</v>
      </c>
      <c r="I306" s="90" t="s">
        <v>119</v>
      </c>
      <c r="J306" s="30"/>
      <c r="K306" s="93">
        <v>408</v>
      </c>
      <c r="L306" s="93">
        <v>328</v>
      </c>
      <c r="M306" s="93">
        <v>182.4</v>
      </c>
      <c r="N306" s="93">
        <v>124.8</v>
      </c>
      <c r="O306" s="93"/>
      <c r="P306" s="30"/>
      <c r="Q306" s="10"/>
      <c r="R306" s="10"/>
      <c r="S306" s="10"/>
      <c r="T306" s="10"/>
      <c r="U306" s="10"/>
      <c r="V306" s="10"/>
      <c r="W306" s="30"/>
      <c r="X306" s="32">
        <f>Table2[[#This Row],[A 
CAT 
€]]*Table2[[#This Row],[required
amount
CAT A]]</f>
        <v>0</v>
      </c>
      <c r="Y306" s="32">
        <f>Table2[[#This Row],[B 
CAT
€]]*Table2[[#This Row],[required 
amount
CAT B]]</f>
        <v>0</v>
      </c>
      <c r="Z306" s="32">
        <f>Table2[[#This Row],[C 
CAT
€]]*Table2[[#This Row],[required 
amount
CAT C]]</f>
        <v>0</v>
      </c>
      <c r="AA306" s="32"/>
      <c r="AB306" s="32"/>
      <c r="AC306" s="30"/>
      <c r="AD306" s="33">
        <f>SUM(Table2[[#This Row],[Total value 
CAT A]:[Total value 
CAT E]])</f>
        <v>0</v>
      </c>
      <c r="AE306" s="34"/>
      <c r="AF306" s="34"/>
      <c r="AG306" s="34"/>
      <c r="AH306" s="34"/>
      <c r="AI306" s="34"/>
      <c r="AJ306" s="34"/>
      <c r="AK306" s="34"/>
      <c r="AL306" s="34"/>
    </row>
    <row r="307" spans="1:38" s="35" customFormat="1" ht="22.5" x14ac:dyDescent="0.2">
      <c r="A307" s="4" t="s">
        <v>8</v>
      </c>
      <c r="B307" s="26">
        <v>42591</v>
      </c>
      <c r="C307" s="39">
        <v>0.66666666666666663</v>
      </c>
      <c r="D307" s="39">
        <v>0.76041666666666663</v>
      </c>
      <c r="E307" s="3" t="s">
        <v>595</v>
      </c>
      <c r="F307" s="25" t="s">
        <v>45</v>
      </c>
      <c r="G307" s="29" t="s">
        <v>70</v>
      </c>
      <c r="H307" s="4" t="s">
        <v>596</v>
      </c>
      <c r="I307" s="91" t="s">
        <v>119</v>
      </c>
      <c r="J307" s="30"/>
      <c r="K307" s="93">
        <v>408</v>
      </c>
      <c r="L307" s="93">
        <v>328</v>
      </c>
      <c r="M307" s="93">
        <v>182.4</v>
      </c>
      <c r="N307" s="93">
        <v>124.8</v>
      </c>
      <c r="O307" s="93"/>
      <c r="P307" s="30"/>
      <c r="Q307" s="10"/>
      <c r="R307" s="10"/>
      <c r="S307" s="10"/>
      <c r="T307" s="10"/>
      <c r="U307" s="10"/>
      <c r="V307" s="10"/>
      <c r="W307" s="30"/>
      <c r="X307" s="32">
        <f>Table2[[#This Row],[A 
CAT 
€]]*Table2[[#This Row],[required
amount
CAT A]]</f>
        <v>0</v>
      </c>
      <c r="Y307" s="32">
        <f>Table2[[#This Row],[B 
CAT
€]]*Table2[[#This Row],[required 
amount
CAT B]]</f>
        <v>0</v>
      </c>
      <c r="Z307" s="32">
        <f>Table2[[#This Row],[C 
CAT
€]]*Table2[[#This Row],[required 
amount
CAT C]]</f>
        <v>0</v>
      </c>
      <c r="AA307" s="32"/>
      <c r="AB307" s="32"/>
      <c r="AC307" s="30"/>
      <c r="AD307" s="33">
        <f>SUM(Table2[[#This Row],[Total value 
CAT A]:[Total value 
CAT E]])</f>
        <v>0</v>
      </c>
      <c r="AE307" s="34"/>
      <c r="AF307" s="34"/>
      <c r="AG307" s="34"/>
      <c r="AH307" s="34"/>
      <c r="AI307" s="34"/>
      <c r="AJ307" s="34"/>
      <c r="AK307" s="34"/>
      <c r="AL307" s="34"/>
    </row>
    <row r="308" spans="1:38" s="35" customFormat="1" ht="33.75" x14ac:dyDescent="0.2">
      <c r="A308" s="25" t="s">
        <v>8</v>
      </c>
      <c r="B308" s="26">
        <v>42592</v>
      </c>
      <c r="C308" s="39">
        <v>0.66666666666666663</v>
      </c>
      <c r="D308" s="39">
        <v>0.78125</v>
      </c>
      <c r="E308" s="3" t="s">
        <v>597</v>
      </c>
      <c r="F308" s="25" t="s">
        <v>45</v>
      </c>
      <c r="G308" s="29" t="s">
        <v>70</v>
      </c>
      <c r="H308" s="25" t="s">
        <v>598</v>
      </c>
      <c r="I308" s="90" t="s">
        <v>119</v>
      </c>
      <c r="J308" s="30"/>
      <c r="K308" s="93">
        <v>408</v>
      </c>
      <c r="L308" s="93">
        <v>328</v>
      </c>
      <c r="M308" s="93">
        <v>182.4</v>
      </c>
      <c r="N308" s="93">
        <v>124.8</v>
      </c>
      <c r="O308" s="93"/>
      <c r="P308" s="30"/>
      <c r="Q308" s="10"/>
      <c r="R308" s="10"/>
      <c r="S308" s="10"/>
      <c r="T308" s="10"/>
      <c r="U308" s="10"/>
      <c r="V308" s="10"/>
      <c r="W308" s="30"/>
      <c r="X308" s="32">
        <f>Table2[[#This Row],[A 
CAT 
€]]*Table2[[#This Row],[required
amount
CAT A]]</f>
        <v>0</v>
      </c>
      <c r="Y308" s="32">
        <f>Table2[[#This Row],[B 
CAT
€]]*Table2[[#This Row],[required 
amount
CAT B]]</f>
        <v>0</v>
      </c>
      <c r="Z308" s="32">
        <f>Table2[[#This Row],[C 
CAT
€]]*Table2[[#This Row],[required 
amount
CAT C]]</f>
        <v>0</v>
      </c>
      <c r="AA308" s="32"/>
      <c r="AB308" s="32"/>
      <c r="AC308" s="30"/>
      <c r="AD308" s="33">
        <f>SUM(Table2[[#This Row],[Total value 
CAT A]:[Total value 
CAT E]])</f>
        <v>0</v>
      </c>
      <c r="AE308" s="34"/>
      <c r="AF308" s="34"/>
      <c r="AG308" s="34"/>
      <c r="AH308" s="34"/>
      <c r="AI308" s="34"/>
      <c r="AJ308" s="34"/>
      <c r="AK308" s="34"/>
      <c r="AL308" s="34"/>
    </row>
    <row r="309" spans="1:38" s="35" customFormat="1" ht="33.75" x14ac:dyDescent="0.2">
      <c r="A309" s="4" t="s">
        <v>8</v>
      </c>
      <c r="B309" s="26">
        <v>42593</v>
      </c>
      <c r="C309" s="27">
        <v>0.66666666666666663</v>
      </c>
      <c r="D309" s="27">
        <v>0.75694444444444453</v>
      </c>
      <c r="E309" s="29" t="s">
        <v>599</v>
      </c>
      <c r="F309" s="25" t="s">
        <v>45</v>
      </c>
      <c r="G309" s="29" t="s">
        <v>70</v>
      </c>
      <c r="H309" s="4" t="s">
        <v>600</v>
      </c>
      <c r="I309" s="91" t="s">
        <v>119</v>
      </c>
      <c r="J309" s="30"/>
      <c r="K309" s="93">
        <v>408</v>
      </c>
      <c r="L309" s="93">
        <v>328</v>
      </c>
      <c r="M309" s="93">
        <v>182.4</v>
      </c>
      <c r="N309" s="93">
        <v>124.8</v>
      </c>
      <c r="O309" s="93"/>
      <c r="P309" s="30"/>
      <c r="Q309" s="10"/>
      <c r="R309" s="10"/>
      <c r="S309" s="10"/>
      <c r="T309" s="10"/>
      <c r="U309" s="10"/>
      <c r="V309" s="10"/>
      <c r="W309" s="30"/>
      <c r="X309" s="32">
        <f>Table2[[#This Row],[A 
CAT 
€]]*Table2[[#This Row],[required
amount
CAT A]]</f>
        <v>0</v>
      </c>
      <c r="Y309" s="32">
        <f>Table2[[#This Row],[B 
CAT
€]]*Table2[[#This Row],[required 
amount
CAT B]]</f>
        <v>0</v>
      </c>
      <c r="Z309" s="32">
        <f>Table2[[#This Row],[C 
CAT
€]]*Table2[[#This Row],[required 
amount
CAT C]]</f>
        <v>0</v>
      </c>
      <c r="AA309" s="32"/>
      <c r="AB309" s="32"/>
      <c r="AC309" s="30"/>
      <c r="AD309" s="33">
        <f>SUM(Table2[[#This Row],[Total value 
CAT A]:[Total value 
CAT E]])</f>
        <v>0</v>
      </c>
      <c r="AE309" s="34"/>
      <c r="AF309" s="34"/>
      <c r="AG309" s="34"/>
      <c r="AH309" s="34"/>
      <c r="AI309" s="34"/>
      <c r="AJ309" s="34"/>
      <c r="AK309" s="34"/>
      <c r="AL309" s="34"/>
    </row>
    <row r="310" spans="1:38" s="35" customFormat="1" ht="135" x14ac:dyDescent="0.2">
      <c r="A310" s="25" t="s">
        <v>8</v>
      </c>
      <c r="B310" s="26">
        <v>42596</v>
      </c>
      <c r="C310" s="39">
        <v>0.58333333333333337</v>
      </c>
      <c r="D310" s="39">
        <v>0.70833333333333337</v>
      </c>
      <c r="E310" s="29" t="s">
        <v>601</v>
      </c>
      <c r="F310" s="25" t="s">
        <v>45</v>
      </c>
      <c r="G310" s="29" t="s">
        <v>70</v>
      </c>
      <c r="H310" s="25" t="s">
        <v>602</v>
      </c>
      <c r="I310" s="90" t="s">
        <v>119</v>
      </c>
      <c r="J310" s="30"/>
      <c r="K310" s="93">
        <v>408</v>
      </c>
      <c r="L310" s="93">
        <v>328</v>
      </c>
      <c r="M310" s="93">
        <v>182.4</v>
      </c>
      <c r="N310" s="93">
        <v>124.8</v>
      </c>
      <c r="O310" s="93"/>
      <c r="P310" s="30"/>
      <c r="Q310" s="10"/>
      <c r="R310" s="10"/>
      <c r="S310" s="10"/>
      <c r="T310" s="10"/>
      <c r="U310" s="10"/>
      <c r="V310" s="10"/>
      <c r="W310" s="30"/>
      <c r="X310" s="32">
        <f>Table2[[#This Row],[A 
CAT 
€]]*Table2[[#This Row],[required
amount
CAT A]]</f>
        <v>0</v>
      </c>
      <c r="Y310" s="32">
        <f>Table2[[#This Row],[B 
CAT
€]]*Table2[[#This Row],[required 
amount
CAT B]]</f>
        <v>0</v>
      </c>
      <c r="Z310" s="32">
        <f>Table2[[#This Row],[C 
CAT
€]]*Table2[[#This Row],[required 
amount
CAT C]]</f>
        <v>0</v>
      </c>
      <c r="AA310" s="32"/>
      <c r="AB310" s="32"/>
      <c r="AC310" s="30"/>
      <c r="AD310" s="33">
        <f>SUM(Table2[[#This Row],[Total value 
CAT A]:[Total value 
CAT E]])</f>
        <v>0</v>
      </c>
      <c r="AE310" s="34"/>
      <c r="AF310" s="34"/>
      <c r="AG310" s="34"/>
      <c r="AH310" s="34"/>
      <c r="AI310" s="34"/>
      <c r="AJ310" s="34"/>
      <c r="AK310" s="34"/>
      <c r="AL310" s="34"/>
    </row>
    <row r="311" spans="1:38" s="35" customFormat="1" ht="90" x14ac:dyDescent="0.2">
      <c r="A311" s="4" t="s">
        <v>8</v>
      </c>
      <c r="B311" s="26">
        <v>42597</v>
      </c>
      <c r="C311" s="39">
        <v>0.58333333333333337</v>
      </c>
      <c r="D311" s="39">
        <v>0.67708333333333337</v>
      </c>
      <c r="E311" s="29" t="s">
        <v>603</v>
      </c>
      <c r="F311" s="25" t="s">
        <v>45</v>
      </c>
      <c r="G311" s="29" t="s">
        <v>70</v>
      </c>
      <c r="H311" s="4" t="s">
        <v>604</v>
      </c>
      <c r="I311" s="91" t="s">
        <v>119</v>
      </c>
      <c r="J311" s="30"/>
      <c r="K311" s="93">
        <v>408</v>
      </c>
      <c r="L311" s="93">
        <v>328</v>
      </c>
      <c r="M311" s="93">
        <v>182.4</v>
      </c>
      <c r="N311" s="93">
        <v>124.8</v>
      </c>
      <c r="O311" s="93"/>
      <c r="P311" s="30"/>
      <c r="Q311" s="10"/>
      <c r="R311" s="10"/>
      <c r="S311" s="10"/>
      <c r="T311" s="10"/>
      <c r="U311" s="10"/>
      <c r="V311" s="10"/>
      <c r="W311" s="30"/>
      <c r="X311" s="32">
        <f>Table2[[#This Row],[A 
CAT 
€]]*Table2[[#This Row],[required
amount
CAT A]]</f>
        <v>0</v>
      </c>
      <c r="Y311" s="32">
        <f>Table2[[#This Row],[B 
CAT
€]]*Table2[[#This Row],[required 
amount
CAT B]]</f>
        <v>0</v>
      </c>
      <c r="Z311" s="32">
        <f>Table2[[#This Row],[C 
CAT
€]]*Table2[[#This Row],[required 
amount
CAT C]]</f>
        <v>0</v>
      </c>
      <c r="AA311" s="32"/>
      <c r="AB311" s="32"/>
      <c r="AC311" s="30"/>
      <c r="AD311" s="33">
        <f>SUM(Table2[[#This Row],[Total value 
CAT A]:[Total value 
CAT E]])</f>
        <v>0</v>
      </c>
      <c r="AE311" s="34"/>
      <c r="AF311" s="34"/>
      <c r="AG311" s="34"/>
      <c r="AH311" s="34"/>
      <c r="AI311" s="34"/>
      <c r="AJ311" s="34"/>
      <c r="AK311" s="34"/>
      <c r="AL311" s="34"/>
    </row>
    <row r="312" spans="1:38" s="35" customFormat="1" ht="101.25" x14ac:dyDescent="0.2">
      <c r="A312" s="25" t="s">
        <v>8</v>
      </c>
      <c r="B312" s="26">
        <v>42598</v>
      </c>
      <c r="C312" s="27">
        <v>0.58333333333333337</v>
      </c>
      <c r="D312" s="27">
        <v>0.67708333333333337</v>
      </c>
      <c r="E312" s="3" t="s">
        <v>605</v>
      </c>
      <c r="F312" s="25" t="s">
        <v>45</v>
      </c>
      <c r="G312" s="29" t="s">
        <v>70</v>
      </c>
      <c r="H312" s="25" t="s">
        <v>606</v>
      </c>
      <c r="I312" s="90" t="s">
        <v>119</v>
      </c>
      <c r="J312" s="30"/>
      <c r="K312" s="93">
        <v>408</v>
      </c>
      <c r="L312" s="93">
        <v>328</v>
      </c>
      <c r="M312" s="93">
        <v>182.4</v>
      </c>
      <c r="N312" s="93">
        <v>124.8</v>
      </c>
      <c r="O312" s="93"/>
      <c r="P312" s="30"/>
      <c r="Q312" s="10"/>
      <c r="R312" s="10"/>
      <c r="S312" s="10"/>
      <c r="T312" s="10"/>
      <c r="U312" s="10"/>
      <c r="V312" s="10"/>
      <c r="W312" s="30"/>
      <c r="X312" s="32">
        <f>Table2[[#This Row],[A 
CAT 
€]]*Table2[[#This Row],[required
amount
CAT A]]</f>
        <v>0</v>
      </c>
      <c r="Y312" s="32">
        <f>Table2[[#This Row],[B 
CAT
€]]*Table2[[#This Row],[required 
amount
CAT B]]</f>
        <v>0</v>
      </c>
      <c r="Z312" s="32">
        <f>Table2[[#This Row],[C 
CAT
€]]*Table2[[#This Row],[required 
amount
CAT C]]</f>
        <v>0</v>
      </c>
      <c r="AA312" s="32"/>
      <c r="AB312" s="32"/>
      <c r="AC312" s="30"/>
      <c r="AD312" s="33">
        <f>SUM(Table2[[#This Row],[Total value 
CAT A]:[Total value 
CAT E]])</f>
        <v>0</v>
      </c>
      <c r="AE312" s="34"/>
      <c r="AF312" s="34"/>
      <c r="AG312" s="34"/>
      <c r="AH312" s="34"/>
      <c r="AI312" s="34"/>
      <c r="AJ312" s="34"/>
      <c r="AK312" s="34"/>
      <c r="AL312" s="34"/>
    </row>
    <row r="313" spans="1:38" s="35" customFormat="1" ht="11.25" x14ac:dyDescent="0.2">
      <c r="A313" s="25" t="s">
        <v>26</v>
      </c>
      <c r="B313" s="26">
        <v>42601</v>
      </c>
      <c r="C313" s="39">
        <v>0.45833333333333331</v>
      </c>
      <c r="D313" s="39">
        <v>0.58333333333333337</v>
      </c>
      <c r="E313" s="4" t="s">
        <v>607</v>
      </c>
      <c r="F313" s="25" t="s">
        <v>45</v>
      </c>
      <c r="G313" s="29" t="s">
        <v>70</v>
      </c>
      <c r="H313" s="25" t="s">
        <v>608</v>
      </c>
      <c r="I313" s="90" t="s">
        <v>116</v>
      </c>
      <c r="J313" s="30"/>
      <c r="K313" s="93">
        <v>120</v>
      </c>
      <c r="L313" s="93">
        <v>100.8</v>
      </c>
      <c r="M313" s="93">
        <v>76.8</v>
      </c>
      <c r="N313" s="93">
        <v>33.6</v>
      </c>
      <c r="O313" s="93"/>
      <c r="P313" s="30"/>
      <c r="Q313" s="10"/>
      <c r="R313" s="10"/>
      <c r="S313" s="10"/>
      <c r="T313" s="10"/>
      <c r="U313" s="10"/>
      <c r="V313" s="10"/>
      <c r="W313" s="30"/>
      <c r="X313" s="32">
        <f>Table2[[#This Row],[A 
CAT 
€]]*Table2[[#This Row],[required
amount
CAT A]]</f>
        <v>0</v>
      </c>
      <c r="Y313" s="32">
        <f>Table2[[#This Row],[B 
CAT
€]]*Table2[[#This Row],[required 
amount
CAT B]]</f>
        <v>0</v>
      </c>
      <c r="Z313" s="32">
        <f>Table2[[#This Row],[C 
CAT
€]]*Table2[[#This Row],[required 
amount
CAT C]]</f>
        <v>0</v>
      </c>
      <c r="AA313" s="32"/>
      <c r="AB313" s="32"/>
      <c r="AC313" s="30"/>
      <c r="AD313" s="33">
        <f>SUM(Table2[[#This Row],[Total value 
CAT A]:[Total value 
CAT E]])</f>
        <v>0</v>
      </c>
      <c r="AE313" s="34"/>
      <c r="AF313" s="34"/>
      <c r="AG313" s="34"/>
      <c r="AH313" s="34"/>
      <c r="AI313" s="34"/>
      <c r="AJ313" s="34"/>
      <c r="AK313" s="34"/>
      <c r="AL313" s="34"/>
    </row>
    <row r="314" spans="1:38" s="35" customFormat="1" ht="11.25" x14ac:dyDescent="0.2">
      <c r="A314" s="4" t="s">
        <v>26</v>
      </c>
      <c r="B314" s="26">
        <v>42601</v>
      </c>
      <c r="C314" s="27">
        <v>0.64583333333333337</v>
      </c>
      <c r="D314" s="27">
        <v>0.77083333333333337</v>
      </c>
      <c r="E314" s="25" t="s">
        <v>607</v>
      </c>
      <c r="F314" s="25" t="s">
        <v>45</v>
      </c>
      <c r="G314" s="29" t="s">
        <v>70</v>
      </c>
      <c r="H314" s="4" t="s">
        <v>609</v>
      </c>
      <c r="I314" s="91" t="s">
        <v>116</v>
      </c>
      <c r="J314" s="30"/>
      <c r="K314" s="93">
        <v>120</v>
      </c>
      <c r="L314" s="93">
        <v>100.8</v>
      </c>
      <c r="M314" s="93">
        <v>76.8</v>
      </c>
      <c r="N314" s="93">
        <v>33.6</v>
      </c>
      <c r="O314" s="93"/>
      <c r="P314" s="30"/>
      <c r="Q314" s="10"/>
      <c r="R314" s="10"/>
      <c r="S314" s="10"/>
      <c r="T314" s="10"/>
      <c r="U314" s="10"/>
      <c r="V314" s="10"/>
      <c r="W314" s="30"/>
      <c r="X314" s="32">
        <f>Table2[[#This Row],[A 
CAT 
€]]*Table2[[#This Row],[required
amount
CAT A]]</f>
        <v>0</v>
      </c>
      <c r="Y314" s="32">
        <f>Table2[[#This Row],[B 
CAT
€]]*Table2[[#This Row],[required 
amount
CAT B]]</f>
        <v>0</v>
      </c>
      <c r="Z314" s="32">
        <f>Table2[[#This Row],[C 
CAT
€]]*Table2[[#This Row],[required 
amount
CAT C]]</f>
        <v>0</v>
      </c>
      <c r="AA314" s="32"/>
      <c r="AB314" s="32"/>
      <c r="AC314" s="30"/>
      <c r="AD314" s="33">
        <f>SUM(Table2[[#This Row],[Total value 
CAT A]:[Total value 
CAT E]])</f>
        <v>0</v>
      </c>
      <c r="AE314" s="34"/>
      <c r="AF314" s="34"/>
      <c r="AG314" s="34"/>
      <c r="AH314" s="34"/>
      <c r="AI314" s="34"/>
      <c r="AJ314" s="34"/>
      <c r="AK314" s="34"/>
      <c r="AL314" s="34"/>
    </row>
    <row r="315" spans="1:38" s="35" customFormat="1" ht="11.25" x14ac:dyDescent="0.2">
      <c r="A315" s="4" t="s">
        <v>26</v>
      </c>
      <c r="B315" s="26">
        <v>42602</v>
      </c>
      <c r="C315" s="39">
        <v>0.45833333333333331</v>
      </c>
      <c r="D315" s="39">
        <v>0.50694444444444442</v>
      </c>
      <c r="E315" s="25" t="s">
        <v>610</v>
      </c>
      <c r="F315" s="25" t="s">
        <v>45</v>
      </c>
      <c r="G315" s="29" t="s">
        <v>70</v>
      </c>
      <c r="H315" s="4" t="s">
        <v>611</v>
      </c>
      <c r="I315" s="91" t="s">
        <v>116</v>
      </c>
      <c r="J315" s="30"/>
      <c r="K315" s="93">
        <v>120</v>
      </c>
      <c r="L315" s="93">
        <v>100.8</v>
      </c>
      <c r="M315" s="93">
        <v>76.8</v>
      </c>
      <c r="N315" s="93">
        <v>33.6</v>
      </c>
      <c r="O315" s="93"/>
      <c r="P315" s="30"/>
      <c r="Q315" s="10"/>
      <c r="R315" s="10"/>
      <c r="S315" s="10"/>
      <c r="T315" s="10"/>
      <c r="U315" s="10"/>
      <c r="V315" s="10"/>
      <c r="W315" s="30"/>
      <c r="X315" s="32">
        <f>Table2[[#This Row],[A 
CAT 
€]]*Table2[[#This Row],[required
amount
CAT A]]</f>
        <v>0</v>
      </c>
      <c r="Y315" s="32">
        <f>Table2[[#This Row],[B 
CAT
€]]*Table2[[#This Row],[required 
amount
CAT B]]</f>
        <v>0</v>
      </c>
      <c r="Z315" s="32">
        <f>Table2[[#This Row],[C 
CAT
€]]*Table2[[#This Row],[required 
amount
CAT C]]</f>
        <v>0</v>
      </c>
      <c r="AA315" s="32"/>
      <c r="AB315" s="32"/>
      <c r="AC315" s="30"/>
      <c r="AD315" s="33">
        <f>SUM(Table2[[#This Row],[Total value 
CAT A]:[Total value 
CAT E]])</f>
        <v>0</v>
      </c>
      <c r="AE315" s="34"/>
      <c r="AF315" s="34"/>
      <c r="AG315" s="34"/>
      <c r="AH315" s="34"/>
      <c r="AI315" s="34"/>
      <c r="AJ315" s="34"/>
      <c r="AK315" s="34"/>
      <c r="AL315" s="34"/>
    </row>
    <row r="316" spans="1:38" s="35" customFormat="1" ht="11.25" x14ac:dyDescent="0.2">
      <c r="A316" s="4" t="s">
        <v>26</v>
      </c>
      <c r="B316" s="26">
        <v>42602</v>
      </c>
      <c r="C316" s="39">
        <v>0.57291666666666663</v>
      </c>
      <c r="D316" s="39">
        <v>0.62152777777777779</v>
      </c>
      <c r="E316" s="25" t="s">
        <v>610</v>
      </c>
      <c r="F316" s="25" t="s">
        <v>45</v>
      </c>
      <c r="G316" s="29" t="s">
        <v>70</v>
      </c>
      <c r="H316" s="25" t="s">
        <v>612</v>
      </c>
      <c r="I316" s="91" t="s">
        <v>116</v>
      </c>
      <c r="J316" s="30"/>
      <c r="K316" s="93">
        <v>120</v>
      </c>
      <c r="L316" s="93">
        <v>100.8</v>
      </c>
      <c r="M316" s="93">
        <v>76.8</v>
      </c>
      <c r="N316" s="93">
        <v>33.6</v>
      </c>
      <c r="O316" s="93"/>
      <c r="P316" s="30"/>
      <c r="Q316" s="10"/>
      <c r="R316" s="10"/>
      <c r="S316" s="10"/>
      <c r="T316" s="10"/>
      <c r="U316" s="10"/>
      <c r="V316" s="10"/>
      <c r="W316" s="30"/>
      <c r="X316" s="32">
        <f>Table2[[#This Row],[A 
CAT 
€]]*Table2[[#This Row],[required
amount
CAT A]]</f>
        <v>0</v>
      </c>
      <c r="Y316" s="32">
        <f>Table2[[#This Row],[B 
CAT
€]]*Table2[[#This Row],[required 
amount
CAT B]]</f>
        <v>0</v>
      </c>
      <c r="Z316" s="32">
        <f>Table2[[#This Row],[C 
CAT
€]]*Table2[[#This Row],[required 
amount
CAT C]]</f>
        <v>0</v>
      </c>
      <c r="AA316" s="32"/>
      <c r="AB316" s="32"/>
      <c r="AC316" s="30"/>
      <c r="AD316" s="33">
        <f>SUM(Table2[[#This Row],[Total value 
CAT A]:[Total value 
CAT E]])</f>
        <v>0</v>
      </c>
      <c r="AE316" s="34"/>
      <c r="AF316" s="34"/>
      <c r="AG316" s="34"/>
      <c r="AH316" s="34"/>
      <c r="AI316" s="34"/>
      <c r="AJ316" s="34"/>
      <c r="AK316" s="34"/>
      <c r="AL316" s="34"/>
    </row>
    <row r="317" spans="1:38" s="35" customFormat="1" ht="67.5" x14ac:dyDescent="0.2">
      <c r="A317" s="4" t="s">
        <v>26</v>
      </c>
      <c r="B317" s="26">
        <v>42602</v>
      </c>
      <c r="C317" s="27">
        <v>0.6875</v>
      </c>
      <c r="D317" s="27">
        <v>0.79166666666666663</v>
      </c>
      <c r="E317" s="3" t="s">
        <v>613</v>
      </c>
      <c r="F317" s="25" t="s">
        <v>45</v>
      </c>
      <c r="G317" s="29" t="s">
        <v>70</v>
      </c>
      <c r="H317" s="4" t="s">
        <v>614</v>
      </c>
      <c r="I317" s="91" t="s">
        <v>119</v>
      </c>
      <c r="J317" s="30"/>
      <c r="K317" s="93">
        <v>259.2</v>
      </c>
      <c r="L317" s="93">
        <v>201.6</v>
      </c>
      <c r="M317" s="93">
        <v>144</v>
      </c>
      <c r="N317" s="93">
        <v>105.6</v>
      </c>
      <c r="O317" s="93"/>
      <c r="P317" s="30"/>
      <c r="Q317" s="10"/>
      <c r="R317" s="10"/>
      <c r="S317" s="10"/>
      <c r="T317" s="10"/>
      <c r="U317" s="10"/>
      <c r="V317" s="10"/>
      <c r="W317" s="30"/>
      <c r="X317" s="32">
        <f>Table2[[#This Row],[A 
CAT 
€]]*Table2[[#This Row],[required
amount
CAT A]]</f>
        <v>0</v>
      </c>
      <c r="Y317" s="32">
        <f>Table2[[#This Row],[B 
CAT
€]]*Table2[[#This Row],[required 
amount
CAT B]]</f>
        <v>0</v>
      </c>
      <c r="Z317" s="32">
        <f>Table2[[#This Row],[C 
CAT
€]]*Table2[[#This Row],[required 
amount
CAT C]]</f>
        <v>0</v>
      </c>
      <c r="AA317" s="32"/>
      <c r="AB317" s="32"/>
      <c r="AC317" s="30"/>
      <c r="AD317" s="33">
        <f>SUM(Table2[[#This Row],[Total value 
CAT A]:[Total value 
CAT E]])</f>
        <v>0</v>
      </c>
      <c r="AE317" s="34"/>
      <c r="AF317" s="34"/>
      <c r="AG317" s="34"/>
      <c r="AH317" s="34"/>
      <c r="AI317" s="34"/>
      <c r="AJ317" s="34"/>
      <c r="AK317" s="34"/>
      <c r="AL317" s="34"/>
    </row>
    <row r="318" spans="1:38" s="35" customFormat="1" ht="33.75" x14ac:dyDescent="0.2">
      <c r="A318" s="4" t="s">
        <v>26</v>
      </c>
      <c r="B318" s="26">
        <v>42603</v>
      </c>
      <c r="C318" s="39">
        <v>0.45833333333333331</v>
      </c>
      <c r="D318" s="39">
        <v>0.53125</v>
      </c>
      <c r="E318" s="3" t="s">
        <v>615</v>
      </c>
      <c r="F318" s="25" t="s">
        <v>45</v>
      </c>
      <c r="G318" s="29" t="s">
        <v>70</v>
      </c>
      <c r="H318" s="4" t="s">
        <v>616</v>
      </c>
      <c r="I318" s="91" t="s">
        <v>119</v>
      </c>
      <c r="J318" s="30"/>
      <c r="K318" s="93">
        <v>259.2</v>
      </c>
      <c r="L318" s="93">
        <v>201.6</v>
      </c>
      <c r="M318" s="93">
        <v>144</v>
      </c>
      <c r="N318" s="93">
        <v>105.6</v>
      </c>
      <c r="O318" s="93"/>
      <c r="P318" s="30"/>
      <c r="Q318" s="10"/>
      <c r="R318" s="10"/>
      <c r="S318" s="10"/>
      <c r="T318" s="10"/>
      <c r="U318" s="10"/>
      <c r="V318" s="10"/>
      <c r="W318" s="30"/>
      <c r="X318" s="32">
        <f>Table2[[#This Row],[A 
CAT 
€]]*Table2[[#This Row],[required
amount
CAT A]]</f>
        <v>0</v>
      </c>
      <c r="Y318" s="32">
        <f>Table2[[#This Row],[B 
CAT
€]]*Table2[[#This Row],[required 
amount
CAT B]]</f>
        <v>0</v>
      </c>
      <c r="Z318" s="32">
        <f>Table2[[#This Row],[C 
CAT
€]]*Table2[[#This Row],[required 
amount
CAT C]]</f>
        <v>0</v>
      </c>
      <c r="AA318" s="32"/>
      <c r="AB318" s="32"/>
      <c r="AC318" s="30"/>
      <c r="AD318" s="33">
        <f>SUM(Table2[[#This Row],[Total value 
CAT A]:[Total value 
CAT E]])</f>
        <v>0</v>
      </c>
      <c r="AE318" s="34"/>
      <c r="AF318" s="34"/>
      <c r="AG318" s="34"/>
      <c r="AH318" s="34"/>
      <c r="AI318" s="34"/>
      <c r="AJ318" s="34"/>
      <c r="AK318" s="34"/>
      <c r="AL318" s="34"/>
    </row>
    <row r="319" spans="1:38" s="35" customFormat="1" ht="78.75" x14ac:dyDescent="0.2">
      <c r="A319" s="4" t="s">
        <v>37</v>
      </c>
      <c r="B319" s="26">
        <v>42594</v>
      </c>
      <c r="C319" s="39">
        <v>0.58333333333333337</v>
      </c>
      <c r="D319" s="39">
        <v>0.67708333333333337</v>
      </c>
      <c r="E319" s="3" t="s">
        <v>617</v>
      </c>
      <c r="F319" s="25" t="s">
        <v>45</v>
      </c>
      <c r="G319" s="29" t="s">
        <v>70</v>
      </c>
      <c r="H319" s="25" t="s">
        <v>618</v>
      </c>
      <c r="I319" s="91" t="s">
        <v>119</v>
      </c>
      <c r="J319" s="30"/>
      <c r="K319" s="93">
        <v>124.8</v>
      </c>
      <c r="L319" s="93">
        <v>76.8</v>
      </c>
      <c r="M319" s="93">
        <v>48</v>
      </c>
      <c r="N319" s="93">
        <v>33.6</v>
      </c>
      <c r="O319" s="93"/>
      <c r="P319" s="30"/>
      <c r="Q319" s="10"/>
      <c r="R319" s="10"/>
      <c r="S319" s="10"/>
      <c r="T319" s="10"/>
      <c r="U319" s="10"/>
      <c r="V319" s="10"/>
      <c r="W319" s="30"/>
      <c r="X319" s="32">
        <f>Table2[[#This Row],[A 
CAT 
€]]*Table2[[#This Row],[required
amount
CAT A]]</f>
        <v>0</v>
      </c>
      <c r="Y319" s="32">
        <f>Table2[[#This Row],[B 
CAT
€]]*Table2[[#This Row],[required 
amount
CAT B]]</f>
        <v>0</v>
      </c>
      <c r="Z319" s="32">
        <f>Table2[[#This Row],[C 
CAT
€]]*Table2[[#This Row],[required 
amount
CAT C]]</f>
        <v>0</v>
      </c>
      <c r="AA319" s="32"/>
      <c r="AB319" s="32"/>
      <c r="AC319" s="30"/>
      <c r="AD319" s="33">
        <f>SUM(Table2[[#This Row],[Total value 
CAT A]:[Total value 
CAT E]])</f>
        <v>0</v>
      </c>
      <c r="AE319" s="34"/>
      <c r="AF319" s="34"/>
      <c r="AG319" s="34"/>
      <c r="AH319" s="34"/>
      <c r="AI319" s="34"/>
      <c r="AJ319" s="34"/>
      <c r="AK319" s="34"/>
      <c r="AL319" s="34"/>
    </row>
    <row r="320" spans="1:38" s="35" customFormat="1" ht="78.75" x14ac:dyDescent="0.2">
      <c r="A320" s="4" t="s">
        <v>37</v>
      </c>
      <c r="B320" s="26">
        <v>42595</v>
      </c>
      <c r="C320" s="27">
        <v>0.58333333333333337</v>
      </c>
      <c r="D320" s="27">
        <v>0.67708333333333337</v>
      </c>
      <c r="E320" s="29" t="s">
        <v>619</v>
      </c>
      <c r="F320" s="25" t="s">
        <v>45</v>
      </c>
      <c r="G320" s="29" t="s">
        <v>70</v>
      </c>
      <c r="H320" s="4" t="s">
        <v>620</v>
      </c>
      <c r="I320" s="91" t="s">
        <v>119</v>
      </c>
      <c r="J320" s="30"/>
      <c r="K320" s="93">
        <v>124.8</v>
      </c>
      <c r="L320" s="93">
        <v>76.8</v>
      </c>
      <c r="M320" s="93">
        <v>48</v>
      </c>
      <c r="N320" s="93">
        <v>33.6</v>
      </c>
      <c r="O320" s="93"/>
      <c r="P320" s="30"/>
      <c r="Q320" s="10"/>
      <c r="R320" s="10"/>
      <c r="S320" s="10"/>
      <c r="T320" s="10"/>
      <c r="U320" s="10"/>
      <c r="V320" s="10"/>
      <c r="W320" s="30"/>
      <c r="X320" s="32">
        <f>Table2[[#This Row],[A 
CAT 
€]]*Table2[[#This Row],[required
amount
CAT A]]</f>
        <v>0</v>
      </c>
      <c r="Y320" s="32">
        <f>Table2[[#This Row],[B 
CAT
€]]*Table2[[#This Row],[required 
amount
CAT B]]</f>
        <v>0</v>
      </c>
      <c r="Z320" s="32">
        <f>Table2[[#This Row],[C 
CAT
€]]*Table2[[#This Row],[required 
amount
CAT C]]</f>
        <v>0</v>
      </c>
      <c r="AA320" s="32"/>
      <c r="AB320" s="32"/>
      <c r="AC320" s="30"/>
      <c r="AD320" s="33">
        <f>SUM(Table2[[#This Row],[Total value 
CAT A]:[Total value 
CAT E]])</f>
        <v>0</v>
      </c>
      <c r="AE320" s="34"/>
      <c r="AF320" s="34"/>
      <c r="AG320" s="34"/>
      <c r="AH320" s="34"/>
      <c r="AI320" s="34"/>
      <c r="AJ320" s="34"/>
      <c r="AK320" s="34"/>
      <c r="AL320" s="34"/>
    </row>
    <row r="321" spans="1:38" s="35" customFormat="1" ht="11.25" x14ac:dyDescent="0.2">
      <c r="A321" s="4" t="s">
        <v>10</v>
      </c>
      <c r="B321" s="26">
        <v>42588</v>
      </c>
      <c r="C321" s="39">
        <v>0.39583333333333331</v>
      </c>
      <c r="D321" s="39">
        <v>0.54166666666666663</v>
      </c>
      <c r="E321" s="25" t="s">
        <v>33</v>
      </c>
      <c r="F321" s="25" t="s">
        <v>45</v>
      </c>
      <c r="G321" s="29" t="s">
        <v>110</v>
      </c>
      <c r="H321" s="4" t="s">
        <v>621</v>
      </c>
      <c r="I321" s="91" t="s">
        <v>116</v>
      </c>
      <c r="J321" s="30"/>
      <c r="K321" s="93">
        <v>76.8</v>
      </c>
      <c r="L321" s="93">
        <v>48</v>
      </c>
      <c r="M321" s="93">
        <v>33.6</v>
      </c>
      <c r="N321" s="93"/>
      <c r="O321" s="93"/>
      <c r="P321" s="30"/>
      <c r="Q321" s="10"/>
      <c r="R321" s="10"/>
      <c r="S321" s="10"/>
      <c r="T321" s="10"/>
      <c r="U321" s="10"/>
      <c r="V321" s="10"/>
      <c r="W321" s="30"/>
      <c r="X321" s="32">
        <f>Table2[[#This Row],[A 
CAT 
€]]*Table2[[#This Row],[required
amount
CAT A]]</f>
        <v>0</v>
      </c>
      <c r="Y321" s="32">
        <f>Table2[[#This Row],[B 
CAT
€]]*Table2[[#This Row],[required 
amount
CAT B]]</f>
        <v>0</v>
      </c>
      <c r="Z321" s="32">
        <f>Table2[[#This Row],[C 
CAT
€]]*Table2[[#This Row],[required 
amount
CAT C]]</f>
        <v>0</v>
      </c>
      <c r="AA321" s="32"/>
      <c r="AB321" s="32"/>
      <c r="AC321" s="30"/>
      <c r="AD321" s="33">
        <f>SUM(Table2[[#This Row],[Total value 
CAT A]:[Total value 
CAT E]])</f>
        <v>0</v>
      </c>
      <c r="AE321" s="34"/>
      <c r="AF321" s="34"/>
      <c r="AG321" s="34"/>
      <c r="AH321" s="34"/>
      <c r="AI321" s="34"/>
      <c r="AJ321" s="34"/>
      <c r="AK321" s="34"/>
      <c r="AL321" s="34"/>
    </row>
    <row r="322" spans="1:38" s="35" customFormat="1" ht="11.25" x14ac:dyDescent="0.2">
      <c r="A322" s="4" t="s">
        <v>10</v>
      </c>
      <c r="B322" s="26">
        <v>42588</v>
      </c>
      <c r="C322" s="39">
        <v>0.61111111111111105</v>
      </c>
      <c r="D322" s="39">
        <v>0.75694444444444453</v>
      </c>
      <c r="E322" s="25" t="s">
        <v>33</v>
      </c>
      <c r="F322" s="25" t="s">
        <v>45</v>
      </c>
      <c r="G322" s="29" t="s">
        <v>110</v>
      </c>
      <c r="H322" s="25" t="s">
        <v>622</v>
      </c>
      <c r="I322" s="91" t="s">
        <v>116</v>
      </c>
      <c r="J322" s="30"/>
      <c r="K322" s="93">
        <v>76.8</v>
      </c>
      <c r="L322" s="93">
        <v>48</v>
      </c>
      <c r="M322" s="93">
        <v>33.6</v>
      </c>
      <c r="N322" s="93"/>
      <c r="O322" s="93"/>
      <c r="P322" s="30"/>
      <c r="Q322" s="10"/>
      <c r="R322" s="10"/>
      <c r="S322" s="10"/>
      <c r="T322" s="10"/>
      <c r="U322" s="10"/>
      <c r="V322" s="10"/>
      <c r="W322" s="30"/>
      <c r="X322" s="32">
        <f>Table2[[#This Row],[A 
CAT 
€]]*Table2[[#This Row],[required
amount
CAT A]]</f>
        <v>0</v>
      </c>
      <c r="Y322" s="32">
        <f>Table2[[#This Row],[B 
CAT
€]]*Table2[[#This Row],[required 
amount
CAT B]]</f>
        <v>0</v>
      </c>
      <c r="Z322" s="32">
        <f>Table2[[#This Row],[C 
CAT
€]]*Table2[[#This Row],[required 
amount
CAT C]]</f>
        <v>0</v>
      </c>
      <c r="AA322" s="32"/>
      <c r="AB322" s="32"/>
      <c r="AC322" s="30"/>
      <c r="AD322" s="33">
        <f>SUM(Table2[[#This Row],[Total value 
CAT A]:[Total value 
CAT E]])</f>
        <v>0</v>
      </c>
      <c r="AE322" s="34"/>
      <c r="AF322" s="34"/>
      <c r="AG322" s="34"/>
      <c r="AH322" s="34"/>
      <c r="AI322" s="34"/>
      <c r="AJ322" s="34"/>
      <c r="AK322" s="34"/>
      <c r="AL322" s="34"/>
    </row>
    <row r="323" spans="1:38" s="35" customFormat="1" ht="11.25" x14ac:dyDescent="0.2">
      <c r="A323" s="4" t="s">
        <v>10</v>
      </c>
      <c r="B323" s="26">
        <v>42588</v>
      </c>
      <c r="C323" s="27">
        <v>0.82638888888888884</v>
      </c>
      <c r="D323" s="27">
        <v>0.97222222222222221</v>
      </c>
      <c r="E323" s="4" t="s">
        <v>33</v>
      </c>
      <c r="F323" s="25" t="s">
        <v>45</v>
      </c>
      <c r="G323" s="29" t="s">
        <v>110</v>
      </c>
      <c r="H323" s="4" t="s">
        <v>623</v>
      </c>
      <c r="I323" s="91" t="s">
        <v>116</v>
      </c>
      <c r="J323" s="30"/>
      <c r="K323" s="93">
        <v>76.8</v>
      </c>
      <c r="L323" s="93">
        <v>48</v>
      </c>
      <c r="M323" s="93">
        <v>33.6</v>
      </c>
      <c r="N323" s="93"/>
      <c r="O323" s="93"/>
      <c r="P323" s="30"/>
      <c r="Q323" s="10"/>
      <c r="R323" s="10"/>
      <c r="S323" s="10"/>
      <c r="T323" s="10"/>
      <c r="U323" s="10"/>
      <c r="V323" s="10"/>
      <c r="W323" s="30"/>
      <c r="X323" s="32">
        <f>Table2[[#This Row],[A 
CAT 
€]]*Table2[[#This Row],[required
amount
CAT A]]</f>
        <v>0</v>
      </c>
      <c r="Y323" s="32">
        <f>Table2[[#This Row],[B 
CAT
€]]*Table2[[#This Row],[required 
amount
CAT B]]</f>
        <v>0</v>
      </c>
      <c r="Z323" s="32">
        <f>Table2[[#This Row],[C 
CAT
€]]*Table2[[#This Row],[required 
amount
CAT C]]</f>
        <v>0</v>
      </c>
      <c r="AA323" s="32"/>
      <c r="AB323" s="32"/>
      <c r="AC323" s="30"/>
      <c r="AD323" s="33">
        <f>SUM(Table2[[#This Row],[Total value 
CAT A]:[Total value 
CAT E]])</f>
        <v>0</v>
      </c>
      <c r="AE323" s="34"/>
      <c r="AF323" s="34"/>
      <c r="AG323" s="34"/>
      <c r="AH323" s="34"/>
      <c r="AI323" s="34"/>
      <c r="AJ323" s="34"/>
      <c r="AK323" s="34"/>
      <c r="AL323" s="34"/>
    </row>
    <row r="324" spans="1:38" s="35" customFormat="1" ht="11.25" x14ac:dyDescent="0.2">
      <c r="A324" s="4" t="s">
        <v>10</v>
      </c>
      <c r="B324" s="26">
        <v>42589</v>
      </c>
      <c r="C324" s="39">
        <v>0.39583333333333331</v>
      </c>
      <c r="D324" s="39">
        <v>0.54166666666666663</v>
      </c>
      <c r="E324" s="4" t="s">
        <v>36</v>
      </c>
      <c r="F324" s="25" t="s">
        <v>45</v>
      </c>
      <c r="G324" s="29" t="s">
        <v>110</v>
      </c>
      <c r="H324" s="4" t="s">
        <v>624</v>
      </c>
      <c r="I324" s="91" t="s">
        <v>116</v>
      </c>
      <c r="J324" s="30"/>
      <c r="K324" s="93">
        <v>76.8</v>
      </c>
      <c r="L324" s="93">
        <v>48</v>
      </c>
      <c r="M324" s="93">
        <v>33.6</v>
      </c>
      <c r="N324" s="93"/>
      <c r="O324" s="93"/>
      <c r="P324" s="30"/>
      <c r="Q324" s="10"/>
      <c r="R324" s="10"/>
      <c r="S324" s="10"/>
      <c r="T324" s="10"/>
      <c r="U324" s="10"/>
      <c r="V324" s="10"/>
      <c r="W324" s="30"/>
      <c r="X324" s="32">
        <f>Table2[[#This Row],[A 
CAT 
€]]*Table2[[#This Row],[required
amount
CAT A]]</f>
        <v>0</v>
      </c>
      <c r="Y324" s="32">
        <f>Table2[[#This Row],[B 
CAT
€]]*Table2[[#This Row],[required 
amount
CAT B]]</f>
        <v>0</v>
      </c>
      <c r="Z324" s="32">
        <f>Table2[[#This Row],[C 
CAT
€]]*Table2[[#This Row],[required 
amount
CAT C]]</f>
        <v>0</v>
      </c>
      <c r="AA324" s="32"/>
      <c r="AB324" s="32"/>
      <c r="AC324" s="30"/>
      <c r="AD324" s="33">
        <f>SUM(Table2[[#This Row],[Total value 
CAT A]:[Total value 
CAT E]])</f>
        <v>0</v>
      </c>
      <c r="AE324" s="34"/>
      <c r="AF324" s="34"/>
      <c r="AG324" s="34"/>
      <c r="AH324" s="34"/>
      <c r="AI324" s="34"/>
      <c r="AJ324" s="34"/>
      <c r="AK324" s="34"/>
      <c r="AL324" s="34"/>
    </row>
    <row r="325" spans="1:38" s="35" customFormat="1" ht="11.25" x14ac:dyDescent="0.2">
      <c r="A325" s="4" t="s">
        <v>10</v>
      </c>
      <c r="B325" s="26">
        <v>42589</v>
      </c>
      <c r="C325" s="39">
        <v>0.61111111111111105</v>
      </c>
      <c r="D325" s="39">
        <v>0.75694444444444453</v>
      </c>
      <c r="E325" s="4" t="s">
        <v>36</v>
      </c>
      <c r="F325" s="25" t="s">
        <v>45</v>
      </c>
      <c r="G325" s="29" t="s">
        <v>110</v>
      </c>
      <c r="H325" s="25" t="s">
        <v>625</v>
      </c>
      <c r="I325" s="91" t="s">
        <v>116</v>
      </c>
      <c r="J325" s="30"/>
      <c r="K325" s="93">
        <v>76.8</v>
      </c>
      <c r="L325" s="93">
        <v>48</v>
      </c>
      <c r="M325" s="93">
        <v>33.6</v>
      </c>
      <c r="N325" s="93"/>
      <c r="O325" s="93"/>
      <c r="P325" s="30"/>
      <c r="Q325" s="10"/>
      <c r="R325" s="10"/>
      <c r="S325" s="10"/>
      <c r="T325" s="10"/>
      <c r="U325" s="10"/>
      <c r="V325" s="10"/>
      <c r="W325" s="30"/>
      <c r="X325" s="32">
        <f>Table2[[#This Row],[A 
CAT 
€]]*Table2[[#This Row],[required
amount
CAT A]]</f>
        <v>0</v>
      </c>
      <c r="Y325" s="32">
        <f>Table2[[#This Row],[B 
CAT
€]]*Table2[[#This Row],[required 
amount
CAT B]]</f>
        <v>0</v>
      </c>
      <c r="Z325" s="32">
        <f>Table2[[#This Row],[C 
CAT
€]]*Table2[[#This Row],[required 
amount
CAT C]]</f>
        <v>0</v>
      </c>
      <c r="AA325" s="32"/>
      <c r="AB325" s="32"/>
      <c r="AC325" s="30"/>
      <c r="AD325" s="33">
        <f>SUM(Table2[[#This Row],[Total value 
CAT A]:[Total value 
CAT E]])</f>
        <v>0</v>
      </c>
      <c r="AE325" s="34"/>
      <c r="AF325" s="34"/>
      <c r="AG325" s="34"/>
      <c r="AH325" s="34"/>
      <c r="AI325" s="34"/>
      <c r="AJ325" s="34"/>
      <c r="AK325" s="34"/>
      <c r="AL325" s="34"/>
    </row>
    <row r="326" spans="1:38" s="35" customFormat="1" ht="11.25" x14ac:dyDescent="0.2">
      <c r="A326" s="4" t="s">
        <v>10</v>
      </c>
      <c r="B326" s="26">
        <v>42589</v>
      </c>
      <c r="C326" s="27">
        <v>0.82638888888888884</v>
      </c>
      <c r="D326" s="27">
        <v>0.97222222222222221</v>
      </c>
      <c r="E326" s="25" t="s">
        <v>36</v>
      </c>
      <c r="F326" s="25" t="s">
        <v>45</v>
      </c>
      <c r="G326" s="29" t="s">
        <v>110</v>
      </c>
      <c r="H326" s="4" t="s">
        <v>626</v>
      </c>
      <c r="I326" s="91" t="s">
        <v>116</v>
      </c>
      <c r="J326" s="30"/>
      <c r="K326" s="93">
        <v>76.8</v>
      </c>
      <c r="L326" s="93">
        <v>48</v>
      </c>
      <c r="M326" s="93">
        <v>33.6</v>
      </c>
      <c r="N326" s="93"/>
      <c r="O326" s="93"/>
      <c r="P326" s="30"/>
      <c r="Q326" s="10"/>
      <c r="R326" s="10"/>
      <c r="S326" s="10"/>
      <c r="T326" s="10"/>
      <c r="U326" s="10"/>
      <c r="V326" s="10"/>
      <c r="W326" s="30"/>
      <c r="X326" s="32">
        <f>Table2[[#This Row],[A 
CAT 
€]]*Table2[[#This Row],[required
amount
CAT A]]</f>
        <v>0</v>
      </c>
      <c r="Y326" s="32">
        <f>Table2[[#This Row],[B 
CAT
€]]*Table2[[#This Row],[required 
amount
CAT B]]</f>
        <v>0</v>
      </c>
      <c r="Z326" s="32">
        <f>Table2[[#This Row],[C 
CAT
€]]*Table2[[#This Row],[required 
amount
CAT C]]</f>
        <v>0</v>
      </c>
      <c r="AA326" s="32"/>
      <c r="AB326" s="32"/>
      <c r="AC326" s="30"/>
      <c r="AD326" s="33">
        <f>SUM(Table2[[#This Row],[Total value 
CAT A]:[Total value 
CAT E]])</f>
        <v>0</v>
      </c>
      <c r="AE326" s="34"/>
      <c r="AF326" s="34"/>
      <c r="AG326" s="34"/>
      <c r="AH326" s="34"/>
      <c r="AI326" s="34"/>
      <c r="AJ326" s="34"/>
      <c r="AK326" s="34"/>
      <c r="AL326" s="34"/>
    </row>
    <row r="327" spans="1:38" s="35" customFormat="1" ht="11.25" x14ac:dyDescent="0.2">
      <c r="A327" s="4" t="s">
        <v>10</v>
      </c>
      <c r="B327" s="26">
        <v>42590</v>
      </c>
      <c r="C327" s="39">
        <v>0.39583333333333331</v>
      </c>
      <c r="D327" s="39">
        <v>0.54166666666666663</v>
      </c>
      <c r="E327" s="25" t="s">
        <v>33</v>
      </c>
      <c r="F327" s="25" t="s">
        <v>45</v>
      </c>
      <c r="G327" s="29" t="s">
        <v>110</v>
      </c>
      <c r="H327" s="4" t="s">
        <v>627</v>
      </c>
      <c r="I327" s="91" t="s">
        <v>116</v>
      </c>
      <c r="J327" s="30"/>
      <c r="K327" s="93">
        <v>76.8</v>
      </c>
      <c r="L327" s="93">
        <v>48</v>
      </c>
      <c r="M327" s="93">
        <v>33.6</v>
      </c>
      <c r="N327" s="93"/>
      <c r="O327" s="93"/>
      <c r="P327" s="30"/>
      <c r="Q327" s="10"/>
      <c r="R327" s="10"/>
      <c r="S327" s="10"/>
      <c r="T327" s="10"/>
      <c r="U327" s="10"/>
      <c r="V327" s="10"/>
      <c r="W327" s="30"/>
      <c r="X327" s="32">
        <f>Table2[[#This Row],[A 
CAT 
€]]*Table2[[#This Row],[required
amount
CAT A]]</f>
        <v>0</v>
      </c>
      <c r="Y327" s="32">
        <f>Table2[[#This Row],[B 
CAT
€]]*Table2[[#This Row],[required 
amount
CAT B]]</f>
        <v>0</v>
      </c>
      <c r="Z327" s="32">
        <f>Table2[[#This Row],[C 
CAT
€]]*Table2[[#This Row],[required 
amount
CAT C]]</f>
        <v>0</v>
      </c>
      <c r="AA327" s="32"/>
      <c r="AB327" s="32"/>
      <c r="AC327" s="30"/>
      <c r="AD327" s="33">
        <f>SUM(Table2[[#This Row],[Total value 
CAT A]:[Total value 
CAT E]])</f>
        <v>0</v>
      </c>
      <c r="AE327" s="34"/>
      <c r="AF327" s="34"/>
      <c r="AG327" s="34"/>
      <c r="AH327" s="34"/>
      <c r="AI327" s="34"/>
      <c r="AJ327" s="34"/>
      <c r="AK327" s="34"/>
      <c r="AL327" s="34"/>
    </row>
    <row r="328" spans="1:38" s="35" customFormat="1" ht="11.25" x14ac:dyDescent="0.2">
      <c r="A328" s="4" t="s">
        <v>10</v>
      </c>
      <c r="B328" s="26">
        <v>42590</v>
      </c>
      <c r="C328" s="39">
        <v>0.61111111111111105</v>
      </c>
      <c r="D328" s="39">
        <v>0.75694444444444453</v>
      </c>
      <c r="E328" s="25" t="s">
        <v>33</v>
      </c>
      <c r="F328" s="25" t="s">
        <v>45</v>
      </c>
      <c r="G328" s="29" t="s">
        <v>110</v>
      </c>
      <c r="H328" s="25" t="s">
        <v>628</v>
      </c>
      <c r="I328" s="91" t="s">
        <v>116</v>
      </c>
      <c r="J328" s="30"/>
      <c r="K328" s="93">
        <v>76.8</v>
      </c>
      <c r="L328" s="93">
        <v>48</v>
      </c>
      <c r="M328" s="93">
        <v>33.6</v>
      </c>
      <c r="N328" s="93"/>
      <c r="O328" s="93"/>
      <c r="P328" s="30"/>
      <c r="Q328" s="10"/>
      <c r="R328" s="10"/>
      <c r="S328" s="10"/>
      <c r="T328" s="10"/>
      <c r="U328" s="10"/>
      <c r="V328" s="10"/>
      <c r="W328" s="30"/>
      <c r="X328" s="32">
        <f>Table2[[#This Row],[A 
CAT 
€]]*Table2[[#This Row],[required
amount
CAT A]]</f>
        <v>0</v>
      </c>
      <c r="Y328" s="32">
        <f>Table2[[#This Row],[B 
CAT
€]]*Table2[[#This Row],[required 
amount
CAT B]]</f>
        <v>0</v>
      </c>
      <c r="Z328" s="32">
        <f>Table2[[#This Row],[C 
CAT
€]]*Table2[[#This Row],[required 
amount
CAT C]]</f>
        <v>0</v>
      </c>
      <c r="AA328" s="32"/>
      <c r="AB328" s="32"/>
      <c r="AC328" s="30"/>
      <c r="AD328" s="33">
        <f>SUM(Table2[[#This Row],[Total value 
CAT A]:[Total value 
CAT E]])</f>
        <v>0</v>
      </c>
      <c r="AE328" s="34"/>
      <c r="AF328" s="34"/>
      <c r="AG328" s="34"/>
      <c r="AH328" s="34"/>
      <c r="AI328" s="34"/>
      <c r="AJ328" s="34"/>
      <c r="AK328" s="34"/>
      <c r="AL328" s="34"/>
    </row>
    <row r="329" spans="1:38" s="35" customFormat="1" ht="11.25" x14ac:dyDescent="0.2">
      <c r="A329" s="4" t="s">
        <v>10</v>
      </c>
      <c r="B329" s="26">
        <v>42590</v>
      </c>
      <c r="C329" s="27">
        <v>0.82638888888888884</v>
      </c>
      <c r="D329" s="27">
        <v>0.97222222222222221</v>
      </c>
      <c r="E329" s="25" t="s">
        <v>33</v>
      </c>
      <c r="F329" s="25" t="s">
        <v>45</v>
      </c>
      <c r="G329" s="29" t="s">
        <v>110</v>
      </c>
      <c r="H329" s="4" t="s">
        <v>629</v>
      </c>
      <c r="I329" s="91" t="s">
        <v>116</v>
      </c>
      <c r="J329" s="30"/>
      <c r="K329" s="93">
        <v>76.8</v>
      </c>
      <c r="L329" s="93">
        <v>48</v>
      </c>
      <c r="M329" s="93">
        <v>33.6</v>
      </c>
      <c r="N329" s="93"/>
      <c r="O329" s="93"/>
      <c r="P329" s="30"/>
      <c r="Q329" s="10"/>
      <c r="R329" s="10"/>
      <c r="S329" s="10"/>
      <c r="T329" s="10"/>
      <c r="U329" s="10"/>
      <c r="V329" s="10"/>
      <c r="W329" s="30"/>
      <c r="X329" s="32">
        <f>Table2[[#This Row],[A 
CAT 
€]]*Table2[[#This Row],[required
amount
CAT A]]</f>
        <v>0</v>
      </c>
      <c r="Y329" s="32">
        <f>Table2[[#This Row],[B 
CAT
€]]*Table2[[#This Row],[required 
amount
CAT B]]</f>
        <v>0</v>
      </c>
      <c r="Z329" s="32">
        <f>Table2[[#This Row],[C 
CAT
€]]*Table2[[#This Row],[required 
amount
CAT C]]</f>
        <v>0</v>
      </c>
      <c r="AA329" s="32"/>
      <c r="AB329" s="32"/>
      <c r="AC329" s="30"/>
      <c r="AD329" s="33">
        <f>SUM(Table2[[#This Row],[Total value 
CAT A]:[Total value 
CAT E]])</f>
        <v>0</v>
      </c>
      <c r="AE329" s="34"/>
      <c r="AF329" s="34"/>
      <c r="AG329" s="34"/>
      <c r="AH329" s="34"/>
      <c r="AI329" s="34"/>
      <c r="AJ329" s="34"/>
      <c r="AK329" s="34"/>
      <c r="AL329" s="34"/>
    </row>
    <row r="330" spans="1:38" s="35" customFormat="1" ht="11.25" x14ac:dyDescent="0.2">
      <c r="A330" s="4" t="s">
        <v>10</v>
      </c>
      <c r="B330" s="26">
        <v>42591</v>
      </c>
      <c r="C330" s="27">
        <v>0.39583333333333331</v>
      </c>
      <c r="D330" s="27">
        <v>0.54166666666666663</v>
      </c>
      <c r="E330" s="25" t="s">
        <v>36</v>
      </c>
      <c r="F330" s="25" t="s">
        <v>45</v>
      </c>
      <c r="G330" s="29" t="s">
        <v>110</v>
      </c>
      <c r="H330" s="4" t="s">
        <v>630</v>
      </c>
      <c r="I330" s="91" t="s">
        <v>116</v>
      </c>
      <c r="J330" s="30"/>
      <c r="K330" s="93">
        <v>76.8</v>
      </c>
      <c r="L330" s="93">
        <v>48</v>
      </c>
      <c r="M330" s="93">
        <v>33.6</v>
      </c>
      <c r="N330" s="93"/>
      <c r="O330" s="93"/>
      <c r="P330" s="30"/>
      <c r="Q330" s="10"/>
      <c r="R330" s="10"/>
      <c r="S330" s="10"/>
      <c r="T330" s="10"/>
      <c r="U330" s="10"/>
      <c r="V330" s="10"/>
      <c r="W330" s="30"/>
      <c r="X330" s="32">
        <f>Table2[[#This Row],[A 
CAT 
€]]*Table2[[#This Row],[required
amount
CAT A]]</f>
        <v>0</v>
      </c>
      <c r="Y330" s="32">
        <f>Table2[[#This Row],[B 
CAT
€]]*Table2[[#This Row],[required 
amount
CAT B]]</f>
        <v>0</v>
      </c>
      <c r="Z330" s="32">
        <f>Table2[[#This Row],[C 
CAT
€]]*Table2[[#This Row],[required 
amount
CAT C]]</f>
        <v>0</v>
      </c>
      <c r="AA330" s="32"/>
      <c r="AB330" s="32"/>
      <c r="AC330" s="30"/>
      <c r="AD330" s="33">
        <f>SUM(Table2[[#This Row],[Total value 
CAT A]:[Total value 
CAT E]])</f>
        <v>0</v>
      </c>
      <c r="AE330" s="34"/>
      <c r="AF330" s="34"/>
      <c r="AG330" s="34"/>
      <c r="AH330" s="34"/>
      <c r="AI330" s="34"/>
      <c r="AJ330" s="34"/>
      <c r="AK330" s="34"/>
      <c r="AL330" s="34"/>
    </row>
    <row r="331" spans="1:38" s="35" customFormat="1" ht="11.25" x14ac:dyDescent="0.2">
      <c r="A331" s="4" t="s">
        <v>10</v>
      </c>
      <c r="B331" s="26">
        <v>42591</v>
      </c>
      <c r="C331" s="27">
        <v>0.61111111111111105</v>
      </c>
      <c r="D331" s="27">
        <v>0.75694444444444453</v>
      </c>
      <c r="E331" s="25" t="s">
        <v>36</v>
      </c>
      <c r="F331" s="25" t="s">
        <v>45</v>
      </c>
      <c r="G331" s="29" t="s">
        <v>110</v>
      </c>
      <c r="H331" s="25" t="s">
        <v>631</v>
      </c>
      <c r="I331" s="91" t="s">
        <v>116</v>
      </c>
      <c r="J331" s="30"/>
      <c r="K331" s="93">
        <v>76.8</v>
      </c>
      <c r="L331" s="93">
        <v>48</v>
      </c>
      <c r="M331" s="93">
        <v>33.6</v>
      </c>
      <c r="N331" s="93"/>
      <c r="O331" s="93"/>
      <c r="P331" s="30"/>
      <c r="Q331" s="10"/>
      <c r="R331" s="10"/>
      <c r="S331" s="10"/>
      <c r="T331" s="10"/>
      <c r="U331" s="10"/>
      <c r="V331" s="10"/>
      <c r="W331" s="30"/>
      <c r="X331" s="32">
        <f>Table2[[#This Row],[A 
CAT 
€]]*Table2[[#This Row],[required
amount
CAT A]]</f>
        <v>0</v>
      </c>
      <c r="Y331" s="32">
        <f>Table2[[#This Row],[B 
CAT
€]]*Table2[[#This Row],[required 
amount
CAT B]]</f>
        <v>0</v>
      </c>
      <c r="Z331" s="32">
        <f>Table2[[#This Row],[C 
CAT
€]]*Table2[[#This Row],[required 
amount
CAT C]]</f>
        <v>0</v>
      </c>
      <c r="AA331" s="32"/>
      <c r="AB331" s="32"/>
      <c r="AC331" s="30"/>
      <c r="AD331" s="33">
        <f>SUM(Table2[[#This Row],[Total value 
CAT A]:[Total value 
CAT E]])</f>
        <v>0</v>
      </c>
      <c r="AE331" s="34"/>
      <c r="AF331" s="34"/>
      <c r="AG331" s="34"/>
      <c r="AH331" s="34"/>
      <c r="AI331" s="34"/>
      <c r="AJ331" s="34"/>
      <c r="AK331" s="34"/>
      <c r="AL331" s="34"/>
    </row>
    <row r="332" spans="1:38" s="35" customFormat="1" ht="11.25" x14ac:dyDescent="0.2">
      <c r="A332" s="4" t="s">
        <v>10</v>
      </c>
      <c r="B332" s="26">
        <v>42591</v>
      </c>
      <c r="C332" s="27">
        <v>0.82638888888888884</v>
      </c>
      <c r="D332" s="27">
        <v>0.97222222222222221</v>
      </c>
      <c r="E332" s="25" t="s">
        <v>36</v>
      </c>
      <c r="F332" s="25" t="s">
        <v>45</v>
      </c>
      <c r="G332" s="29" t="s">
        <v>110</v>
      </c>
      <c r="H332" s="4" t="s">
        <v>632</v>
      </c>
      <c r="I332" s="91" t="s">
        <v>116</v>
      </c>
      <c r="J332" s="30"/>
      <c r="K332" s="93">
        <v>76.8</v>
      </c>
      <c r="L332" s="93">
        <v>48</v>
      </c>
      <c r="M332" s="93">
        <v>33.6</v>
      </c>
      <c r="N332" s="93"/>
      <c r="O332" s="93"/>
      <c r="P332" s="30"/>
      <c r="Q332" s="10"/>
      <c r="R332" s="10"/>
      <c r="S332" s="10"/>
      <c r="T332" s="10"/>
      <c r="U332" s="10"/>
      <c r="V332" s="10"/>
      <c r="W332" s="30"/>
      <c r="X332" s="32">
        <f>Table2[[#This Row],[A 
CAT 
€]]*Table2[[#This Row],[required
amount
CAT A]]</f>
        <v>0</v>
      </c>
      <c r="Y332" s="32">
        <f>Table2[[#This Row],[B 
CAT
€]]*Table2[[#This Row],[required 
amount
CAT B]]</f>
        <v>0</v>
      </c>
      <c r="Z332" s="32">
        <f>Table2[[#This Row],[C 
CAT
€]]*Table2[[#This Row],[required 
amount
CAT C]]</f>
        <v>0</v>
      </c>
      <c r="AA332" s="32"/>
      <c r="AB332" s="32"/>
      <c r="AC332" s="30"/>
      <c r="AD332" s="33">
        <f>SUM(Table2[[#This Row],[Total value 
CAT A]:[Total value 
CAT E]])</f>
        <v>0</v>
      </c>
      <c r="AE332" s="34"/>
      <c r="AF332" s="34"/>
      <c r="AG332" s="34"/>
      <c r="AH332" s="34"/>
      <c r="AI332" s="34"/>
      <c r="AJ332" s="34"/>
      <c r="AK332" s="34"/>
      <c r="AL332" s="34"/>
    </row>
    <row r="333" spans="1:38" s="35" customFormat="1" ht="11.25" x14ac:dyDescent="0.2">
      <c r="A333" s="4" t="s">
        <v>10</v>
      </c>
      <c r="B333" s="26">
        <v>42592</v>
      </c>
      <c r="C333" s="27">
        <v>0.39583333333333331</v>
      </c>
      <c r="D333" s="27">
        <v>0.54166666666666663</v>
      </c>
      <c r="E333" s="25" t="s">
        <v>33</v>
      </c>
      <c r="F333" s="25" t="s">
        <v>45</v>
      </c>
      <c r="G333" s="29" t="s">
        <v>110</v>
      </c>
      <c r="H333" s="25" t="s">
        <v>633</v>
      </c>
      <c r="I333" s="91" t="s">
        <v>116</v>
      </c>
      <c r="J333" s="30"/>
      <c r="K333" s="93">
        <v>76.8</v>
      </c>
      <c r="L333" s="93">
        <v>48</v>
      </c>
      <c r="M333" s="93">
        <v>33.6</v>
      </c>
      <c r="N333" s="93"/>
      <c r="O333" s="93"/>
      <c r="P333" s="30"/>
      <c r="Q333" s="10"/>
      <c r="R333" s="10"/>
      <c r="S333" s="10"/>
      <c r="T333" s="10"/>
      <c r="U333" s="10"/>
      <c r="V333" s="10"/>
      <c r="W333" s="30"/>
      <c r="X333" s="32">
        <f>Table2[[#This Row],[A 
CAT 
€]]*Table2[[#This Row],[required
amount
CAT A]]</f>
        <v>0</v>
      </c>
      <c r="Y333" s="32">
        <f>Table2[[#This Row],[B 
CAT
€]]*Table2[[#This Row],[required 
amount
CAT B]]</f>
        <v>0</v>
      </c>
      <c r="Z333" s="32">
        <f>Table2[[#This Row],[C 
CAT
€]]*Table2[[#This Row],[required 
amount
CAT C]]</f>
        <v>0</v>
      </c>
      <c r="AA333" s="32"/>
      <c r="AB333" s="32"/>
      <c r="AC333" s="30"/>
      <c r="AD333" s="33">
        <f>SUM(Table2[[#This Row],[Total value 
CAT A]:[Total value 
CAT E]])</f>
        <v>0</v>
      </c>
      <c r="AE333" s="34"/>
      <c r="AF333" s="34"/>
      <c r="AG333" s="34"/>
      <c r="AH333" s="34"/>
      <c r="AI333" s="34"/>
      <c r="AJ333" s="34"/>
      <c r="AK333" s="34"/>
      <c r="AL333" s="34"/>
    </row>
    <row r="334" spans="1:38" s="35" customFormat="1" ht="11.25" x14ac:dyDescent="0.2">
      <c r="A334" s="4" t="s">
        <v>10</v>
      </c>
      <c r="B334" s="26">
        <v>42592</v>
      </c>
      <c r="C334" s="27">
        <v>0.61111111111111105</v>
      </c>
      <c r="D334" s="27">
        <v>0.75694444444444453</v>
      </c>
      <c r="E334" s="25" t="s">
        <v>33</v>
      </c>
      <c r="F334" s="25" t="s">
        <v>45</v>
      </c>
      <c r="G334" s="29" t="s">
        <v>110</v>
      </c>
      <c r="H334" s="4" t="s">
        <v>634</v>
      </c>
      <c r="I334" s="91" t="s">
        <v>116</v>
      </c>
      <c r="J334" s="30"/>
      <c r="K334" s="93">
        <v>76.8</v>
      </c>
      <c r="L334" s="93">
        <v>48</v>
      </c>
      <c r="M334" s="93">
        <v>33.6</v>
      </c>
      <c r="N334" s="93"/>
      <c r="O334" s="93"/>
      <c r="P334" s="30"/>
      <c r="Q334" s="10"/>
      <c r="R334" s="10"/>
      <c r="S334" s="10"/>
      <c r="T334" s="10"/>
      <c r="U334" s="10"/>
      <c r="V334" s="10"/>
      <c r="W334" s="30"/>
      <c r="X334" s="32">
        <f>Table2[[#This Row],[A 
CAT 
€]]*Table2[[#This Row],[required
amount
CAT A]]</f>
        <v>0</v>
      </c>
      <c r="Y334" s="32">
        <f>Table2[[#This Row],[B 
CAT
€]]*Table2[[#This Row],[required 
amount
CAT B]]</f>
        <v>0</v>
      </c>
      <c r="Z334" s="32">
        <f>Table2[[#This Row],[C 
CAT
€]]*Table2[[#This Row],[required 
amount
CAT C]]</f>
        <v>0</v>
      </c>
      <c r="AA334" s="32"/>
      <c r="AB334" s="32"/>
      <c r="AC334" s="30"/>
      <c r="AD334" s="33">
        <f>SUM(Table2[[#This Row],[Total value 
CAT A]:[Total value 
CAT E]])</f>
        <v>0</v>
      </c>
      <c r="AE334" s="34"/>
      <c r="AF334" s="34"/>
      <c r="AG334" s="34"/>
      <c r="AH334" s="34"/>
      <c r="AI334" s="34"/>
      <c r="AJ334" s="34"/>
      <c r="AK334" s="34"/>
      <c r="AL334" s="34"/>
    </row>
    <row r="335" spans="1:38" s="35" customFormat="1" ht="11.25" x14ac:dyDescent="0.2">
      <c r="A335" s="4" t="s">
        <v>10</v>
      </c>
      <c r="B335" s="26">
        <v>42592</v>
      </c>
      <c r="C335" s="27">
        <v>0.82638888888888884</v>
      </c>
      <c r="D335" s="27">
        <v>0.97222222222222221</v>
      </c>
      <c r="E335" s="25" t="s">
        <v>33</v>
      </c>
      <c r="F335" s="25" t="s">
        <v>45</v>
      </c>
      <c r="G335" s="29" t="s">
        <v>110</v>
      </c>
      <c r="H335" s="25" t="s">
        <v>635</v>
      </c>
      <c r="I335" s="91" t="s">
        <v>116</v>
      </c>
      <c r="J335" s="30"/>
      <c r="K335" s="93">
        <v>76.8</v>
      </c>
      <c r="L335" s="93">
        <v>48</v>
      </c>
      <c r="M335" s="93">
        <v>33.6</v>
      </c>
      <c r="N335" s="93"/>
      <c r="O335" s="93"/>
      <c r="P335" s="30"/>
      <c r="Q335" s="10"/>
      <c r="R335" s="10"/>
      <c r="S335" s="10"/>
      <c r="T335" s="10"/>
      <c r="U335" s="10"/>
      <c r="V335" s="10"/>
      <c r="W335" s="30"/>
      <c r="X335" s="32">
        <f>Table2[[#This Row],[A 
CAT 
€]]*Table2[[#This Row],[required
amount
CAT A]]</f>
        <v>0</v>
      </c>
      <c r="Y335" s="32">
        <f>Table2[[#This Row],[B 
CAT
€]]*Table2[[#This Row],[required 
amount
CAT B]]</f>
        <v>0</v>
      </c>
      <c r="Z335" s="32">
        <f>Table2[[#This Row],[C 
CAT
€]]*Table2[[#This Row],[required 
amount
CAT C]]</f>
        <v>0</v>
      </c>
      <c r="AA335" s="32"/>
      <c r="AB335" s="32"/>
      <c r="AC335" s="30"/>
      <c r="AD335" s="33">
        <f>SUM(Table2[[#This Row],[Total value 
CAT A]:[Total value 
CAT E]])</f>
        <v>0</v>
      </c>
      <c r="AE335" s="34"/>
      <c r="AF335" s="34"/>
      <c r="AG335" s="34"/>
      <c r="AH335" s="34"/>
      <c r="AI335" s="34"/>
      <c r="AJ335" s="34"/>
      <c r="AK335" s="34"/>
      <c r="AL335" s="34"/>
    </row>
    <row r="336" spans="1:38" s="35" customFormat="1" ht="11.25" x14ac:dyDescent="0.2">
      <c r="A336" s="4" t="s">
        <v>10</v>
      </c>
      <c r="B336" s="26">
        <v>42593</v>
      </c>
      <c r="C336" s="27">
        <v>0.39583333333333331</v>
      </c>
      <c r="D336" s="27">
        <v>0.54166666666666663</v>
      </c>
      <c r="E336" s="25" t="s">
        <v>36</v>
      </c>
      <c r="F336" s="25" t="s">
        <v>45</v>
      </c>
      <c r="G336" s="29" t="s">
        <v>110</v>
      </c>
      <c r="H336" s="4" t="s">
        <v>636</v>
      </c>
      <c r="I336" s="91" t="s">
        <v>116</v>
      </c>
      <c r="J336" s="30"/>
      <c r="K336" s="93">
        <v>76.8</v>
      </c>
      <c r="L336" s="93">
        <v>48</v>
      </c>
      <c r="M336" s="93">
        <v>33.6</v>
      </c>
      <c r="N336" s="93"/>
      <c r="O336" s="93"/>
      <c r="P336" s="30"/>
      <c r="Q336" s="10"/>
      <c r="R336" s="10"/>
      <c r="S336" s="10"/>
      <c r="T336" s="10"/>
      <c r="U336" s="10"/>
      <c r="V336" s="10"/>
      <c r="W336" s="30"/>
      <c r="X336" s="32">
        <f>Table2[[#This Row],[A 
CAT 
€]]*Table2[[#This Row],[required
amount
CAT A]]</f>
        <v>0</v>
      </c>
      <c r="Y336" s="32">
        <f>Table2[[#This Row],[B 
CAT
€]]*Table2[[#This Row],[required 
amount
CAT B]]</f>
        <v>0</v>
      </c>
      <c r="Z336" s="32">
        <f>Table2[[#This Row],[C 
CAT
€]]*Table2[[#This Row],[required 
amount
CAT C]]</f>
        <v>0</v>
      </c>
      <c r="AA336" s="32"/>
      <c r="AB336" s="32"/>
      <c r="AC336" s="30"/>
      <c r="AD336" s="33">
        <f>SUM(Table2[[#This Row],[Total value 
CAT A]:[Total value 
CAT E]])</f>
        <v>0</v>
      </c>
      <c r="AE336" s="34"/>
      <c r="AF336" s="34"/>
      <c r="AG336" s="34"/>
      <c r="AH336" s="34"/>
      <c r="AI336" s="34"/>
      <c r="AJ336" s="34"/>
      <c r="AK336" s="34"/>
      <c r="AL336" s="34"/>
    </row>
    <row r="337" spans="1:38" s="35" customFormat="1" ht="11.25" x14ac:dyDescent="0.2">
      <c r="A337" s="4" t="s">
        <v>10</v>
      </c>
      <c r="B337" s="26">
        <v>42593</v>
      </c>
      <c r="C337" s="27">
        <v>0.61111111111111105</v>
      </c>
      <c r="D337" s="27">
        <v>0.75694444444444453</v>
      </c>
      <c r="E337" s="25" t="s">
        <v>36</v>
      </c>
      <c r="F337" s="25" t="s">
        <v>45</v>
      </c>
      <c r="G337" s="29" t="s">
        <v>110</v>
      </c>
      <c r="H337" s="25" t="s">
        <v>637</v>
      </c>
      <c r="I337" s="91" t="s">
        <v>116</v>
      </c>
      <c r="J337" s="30"/>
      <c r="K337" s="93">
        <v>76.8</v>
      </c>
      <c r="L337" s="93">
        <v>48</v>
      </c>
      <c r="M337" s="93">
        <v>33.6</v>
      </c>
      <c r="N337" s="93"/>
      <c r="O337" s="93"/>
      <c r="P337" s="30"/>
      <c r="Q337" s="10"/>
      <c r="R337" s="10"/>
      <c r="S337" s="10"/>
      <c r="T337" s="10"/>
      <c r="U337" s="10"/>
      <c r="V337" s="10"/>
      <c r="W337" s="30"/>
      <c r="X337" s="32">
        <f>Table2[[#This Row],[A 
CAT 
€]]*Table2[[#This Row],[required
amount
CAT A]]</f>
        <v>0</v>
      </c>
      <c r="Y337" s="32">
        <f>Table2[[#This Row],[B 
CAT
€]]*Table2[[#This Row],[required 
amount
CAT B]]</f>
        <v>0</v>
      </c>
      <c r="Z337" s="32">
        <f>Table2[[#This Row],[C 
CAT
€]]*Table2[[#This Row],[required 
amount
CAT C]]</f>
        <v>0</v>
      </c>
      <c r="AA337" s="32"/>
      <c r="AB337" s="32"/>
      <c r="AC337" s="30"/>
      <c r="AD337" s="33">
        <f>SUM(Table2[[#This Row],[Total value 
CAT A]:[Total value 
CAT E]])</f>
        <v>0</v>
      </c>
      <c r="AE337" s="34"/>
      <c r="AF337" s="34"/>
      <c r="AG337" s="34"/>
      <c r="AH337" s="34"/>
      <c r="AI337" s="34"/>
      <c r="AJ337" s="34"/>
      <c r="AK337" s="34"/>
      <c r="AL337" s="34"/>
    </row>
    <row r="338" spans="1:38" s="35" customFormat="1" ht="11.25" x14ac:dyDescent="0.2">
      <c r="A338" s="4" t="s">
        <v>10</v>
      </c>
      <c r="B338" s="26">
        <v>42593</v>
      </c>
      <c r="C338" s="39">
        <v>0.82638888888888884</v>
      </c>
      <c r="D338" s="39">
        <v>0.97222222222222221</v>
      </c>
      <c r="E338" s="25" t="s">
        <v>36</v>
      </c>
      <c r="F338" s="25" t="s">
        <v>45</v>
      </c>
      <c r="G338" s="29" t="s">
        <v>110</v>
      </c>
      <c r="H338" s="4" t="s">
        <v>638</v>
      </c>
      <c r="I338" s="91" t="s">
        <v>116</v>
      </c>
      <c r="J338" s="30"/>
      <c r="K338" s="93">
        <v>76.8</v>
      </c>
      <c r="L338" s="93">
        <v>48</v>
      </c>
      <c r="M338" s="93">
        <v>33.6</v>
      </c>
      <c r="N338" s="93"/>
      <c r="O338" s="93"/>
      <c r="P338" s="30"/>
      <c r="Q338" s="10"/>
      <c r="R338" s="10"/>
      <c r="S338" s="10"/>
      <c r="T338" s="10"/>
      <c r="U338" s="10"/>
      <c r="V338" s="10"/>
      <c r="W338" s="30"/>
      <c r="X338" s="32">
        <f>Table2[[#This Row],[A 
CAT 
€]]*Table2[[#This Row],[required
amount
CAT A]]</f>
        <v>0</v>
      </c>
      <c r="Y338" s="32">
        <f>Table2[[#This Row],[B 
CAT
€]]*Table2[[#This Row],[required 
amount
CAT B]]</f>
        <v>0</v>
      </c>
      <c r="Z338" s="32">
        <f>Table2[[#This Row],[C 
CAT
€]]*Table2[[#This Row],[required 
amount
CAT C]]</f>
        <v>0</v>
      </c>
      <c r="AA338" s="32"/>
      <c r="AB338" s="32"/>
      <c r="AC338" s="30"/>
      <c r="AD338" s="33">
        <f>SUM(Table2[[#This Row],[Total value 
CAT A]:[Total value 
CAT E]])</f>
        <v>0</v>
      </c>
      <c r="AE338" s="34"/>
      <c r="AF338" s="34"/>
      <c r="AG338" s="34"/>
      <c r="AH338" s="34"/>
      <c r="AI338" s="34"/>
      <c r="AJ338" s="34"/>
      <c r="AK338" s="34"/>
      <c r="AL338" s="34"/>
    </row>
    <row r="339" spans="1:38" s="35" customFormat="1" ht="11.25" x14ac:dyDescent="0.2">
      <c r="A339" s="4" t="s">
        <v>10</v>
      </c>
      <c r="B339" s="26">
        <v>42594</v>
      </c>
      <c r="C339" s="27">
        <v>0.39583333333333331</v>
      </c>
      <c r="D339" s="27">
        <v>0.54166666666666663</v>
      </c>
      <c r="E339" s="4" t="s">
        <v>33</v>
      </c>
      <c r="F339" s="25" t="s">
        <v>45</v>
      </c>
      <c r="G339" s="29" t="s">
        <v>110</v>
      </c>
      <c r="H339" s="25" t="s">
        <v>639</v>
      </c>
      <c r="I339" s="91" t="s">
        <v>116</v>
      </c>
      <c r="J339" s="30"/>
      <c r="K339" s="93">
        <v>76.8</v>
      </c>
      <c r="L339" s="93">
        <v>48</v>
      </c>
      <c r="M339" s="93">
        <v>33.6</v>
      </c>
      <c r="N339" s="93"/>
      <c r="O339" s="93"/>
      <c r="P339" s="30"/>
      <c r="Q339" s="10"/>
      <c r="R339" s="10"/>
      <c r="S339" s="10"/>
      <c r="T339" s="10"/>
      <c r="U339" s="10"/>
      <c r="V339" s="10"/>
      <c r="W339" s="30"/>
      <c r="X339" s="32">
        <f>Table2[[#This Row],[A 
CAT 
€]]*Table2[[#This Row],[required
amount
CAT A]]</f>
        <v>0</v>
      </c>
      <c r="Y339" s="32">
        <f>Table2[[#This Row],[B 
CAT
€]]*Table2[[#This Row],[required 
amount
CAT B]]</f>
        <v>0</v>
      </c>
      <c r="Z339" s="32">
        <f>Table2[[#This Row],[C 
CAT
€]]*Table2[[#This Row],[required 
amount
CAT C]]</f>
        <v>0</v>
      </c>
      <c r="AA339" s="32"/>
      <c r="AB339" s="32"/>
      <c r="AC339" s="30"/>
      <c r="AD339" s="33">
        <f>SUM(Table2[[#This Row],[Total value 
CAT A]:[Total value 
CAT E]])</f>
        <v>0</v>
      </c>
      <c r="AE339" s="34"/>
      <c r="AF339" s="34"/>
      <c r="AG339" s="34"/>
      <c r="AH339" s="34"/>
      <c r="AI339" s="34"/>
      <c r="AJ339" s="34"/>
      <c r="AK339" s="34"/>
      <c r="AL339" s="34"/>
    </row>
    <row r="340" spans="1:38" s="35" customFormat="1" ht="11.25" x14ac:dyDescent="0.2">
      <c r="A340" s="4" t="s">
        <v>10</v>
      </c>
      <c r="B340" s="26">
        <v>42594</v>
      </c>
      <c r="C340" s="39">
        <v>0.61111111111111105</v>
      </c>
      <c r="D340" s="39">
        <v>0.75694444444444453</v>
      </c>
      <c r="E340" s="4" t="s">
        <v>33</v>
      </c>
      <c r="F340" s="25" t="s">
        <v>45</v>
      </c>
      <c r="G340" s="29" t="s">
        <v>110</v>
      </c>
      <c r="H340" s="4" t="s">
        <v>640</v>
      </c>
      <c r="I340" s="91" t="s">
        <v>116</v>
      </c>
      <c r="J340" s="30"/>
      <c r="K340" s="93">
        <v>76.8</v>
      </c>
      <c r="L340" s="93">
        <v>48</v>
      </c>
      <c r="M340" s="93">
        <v>33.6</v>
      </c>
      <c r="N340" s="93"/>
      <c r="O340" s="93"/>
      <c r="P340" s="30"/>
      <c r="Q340" s="10"/>
      <c r="R340" s="10"/>
      <c r="S340" s="10"/>
      <c r="T340" s="10"/>
      <c r="U340" s="10"/>
      <c r="V340" s="10"/>
      <c r="W340" s="30"/>
      <c r="X340" s="32">
        <f>Table2[[#This Row],[A 
CAT 
€]]*Table2[[#This Row],[required
amount
CAT A]]</f>
        <v>0</v>
      </c>
      <c r="Y340" s="32">
        <f>Table2[[#This Row],[B 
CAT
€]]*Table2[[#This Row],[required 
amount
CAT B]]</f>
        <v>0</v>
      </c>
      <c r="Z340" s="32">
        <f>Table2[[#This Row],[C 
CAT
€]]*Table2[[#This Row],[required 
amount
CAT C]]</f>
        <v>0</v>
      </c>
      <c r="AA340" s="32"/>
      <c r="AB340" s="32"/>
      <c r="AC340" s="30"/>
      <c r="AD340" s="33">
        <f>SUM(Table2[[#This Row],[Total value 
CAT A]:[Total value 
CAT E]])</f>
        <v>0</v>
      </c>
      <c r="AE340" s="34"/>
      <c r="AF340" s="34"/>
      <c r="AG340" s="34"/>
      <c r="AH340" s="34"/>
      <c r="AI340" s="34"/>
      <c r="AJ340" s="34"/>
      <c r="AK340" s="34"/>
      <c r="AL340" s="34"/>
    </row>
    <row r="341" spans="1:38" s="35" customFormat="1" ht="11.25" x14ac:dyDescent="0.2">
      <c r="A341" s="4" t="s">
        <v>10</v>
      </c>
      <c r="B341" s="26">
        <v>42594</v>
      </c>
      <c r="C341" s="27">
        <v>0.82638888888888884</v>
      </c>
      <c r="D341" s="27">
        <v>0.97222222222222221</v>
      </c>
      <c r="E341" s="29" t="s">
        <v>33</v>
      </c>
      <c r="F341" s="25" t="s">
        <v>45</v>
      </c>
      <c r="G341" s="29" t="s">
        <v>110</v>
      </c>
      <c r="H341" s="25" t="s">
        <v>641</v>
      </c>
      <c r="I341" s="91" t="s">
        <v>116</v>
      </c>
      <c r="J341" s="30"/>
      <c r="K341" s="93">
        <v>76.8</v>
      </c>
      <c r="L341" s="93">
        <v>48</v>
      </c>
      <c r="M341" s="93">
        <v>33.6</v>
      </c>
      <c r="N341" s="93"/>
      <c r="O341" s="93"/>
      <c r="P341" s="30"/>
      <c r="Q341" s="10"/>
      <c r="R341" s="10"/>
      <c r="S341" s="10"/>
      <c r="T341" s="10"/>
      <c r="U341" s="10"/>
      <c r="V341" s="10"/>
      <c r="W341" s="30"/>
      <c r="X341" s="32">
        <f>Table2[[#This Row],[A 
CAT 
€]]*Table2[[#This Row],[required
amount
CAT A]]</f>
        <v>0</v>
      </c>
      <c r="Y341" s="32">
        <f>Table2[[#This Row],[B 
CAT
€]]*Table2[[#This Row],[required 
amount
CAT B]]</f>
        <v>0</v>
      </c>
      <c r="Z341" s="32">
        <f>Table2[[#This Row],[C 
CAT
€]]*Table2[[#This Row],[required 
amount
CAT C]]</f>
        <v>0</v>
      </c>
      <c r="AA341" s="32"/>
      <c r="AB341" s="32"/>
      <c r="AC341" s="30"/>
      <c r="AD341" s="33">
        <f>SUM(Table2[[#This Row],[Total value 
CAT A]:[Total value 
CAT E]])</f>
        <v>0</v>
      </c>
      <c r="AE341" s="34"/>
      <c r="AF341" s="34"/>
      <c r="AG341" s="34"/>
      <c r="AH341" s="34"/>
      <c r="AI341" s="34"/>
      <c r="AJ341" s="34"/>
      <c r="AK341" s="34"/>
      <c r="AL341" s="34"/>
    </row>
    <row r="342" spans="1:38" s="35" customFormat="1" ht="11.25" x14ac:dyDescent="0.2">
      <c r="A342" s="4" t="s">
        <v>10</v>
      </c>
      <c r="B342" s="26">
        <v>42595</v>
      </c>
      <c r="C342" s="39">
        <v>0.39583333333333331</v>
      </c>
      <c r="D342" s="39">
        <v>0.54166666666666663</v>
      </c>
      <c r="E342" s="29" t="s">
        <v>36</v>
      </c>
      <c r="F342" s="25" t="s">
        <v>45</v>
      </c>
      <c r="G342" s="29" t="s">
        <v>110</v>
      </c>
      <c r="H342" s="4" t="s">
        <v>642</v>
      </c>
      <c r="I342" s="91" t="s">
        <v>116</v>
      </c>
      <c r="J342" s="30"/>
      <c r="K342" s="93">
        <v>76.8</v>
      </c>
      <c r="L342" s="93">
        <v>48</v>
      </c>
      <c r="M342" s="93">
        <v>33.6</v>
      </c>
      <c r="N342" s="93"/>
      <c r="O342" s="93"/>
      <c r="P342" s="30"/>
      <c r="Q342" s="10"/>
      <c r="R342" s="10"/>
      <c r="S342" s="10"/>
      <c r="T342" s="10"/>
      <c r="U342" s="10"/>
      <c r="V342" s="10"/>
      <c r="W342" s="30"/>
      <c r="X342" s="32">
        <f>Table2[[#This Row],[A 
CAT 
€]]*Table2[[#This Row],[required
amount
CAT A]]</f>
        <v>0</v>
      </c>
      <c r="Y342" s="32">
        <f>Table2[[#This Row],[B 
CAT
€]]*Table2[[#This Row],[required 
amount
CAT B]]</f>
        <v>0</v>
      </c>
      <c r="Z342" s="32">
        <f>Table2[[#This Row],[C 
CAT
€]]*Table2[[#This Row],[required 
amount
CAT C]]</f>
        <v>0</v>
      </c>
      <c r="AA342" s="32"/>
      <c r="AB342" s="32"/>
      <c r="AC342" s="30"/>
      <c r="AD342" s="33">
        <f>SUM(Table2[[#This Row],[Total value 
CAT A]:[Total value 
CAT E]])</f>
        <v>0</v>
      </c>
      <c r="AE342" s="34"/>
      <c r="AF342" s="34"/>
      <c r="AG342" s="34"/>
      <c r="AH342" s="34"/>
      <c r="AI342" s="34"/>
      <c r="AJ342" s="34"/>
      <c r="AK342" s="34"/>
      <c r="AL342" s="34"/>
    </row>
    <row r="343" spans="1:38" s="35" customFormat="1" ht="11.25" x14ac:dyDescent="0.2">
      <c r="A343" s="4" t="s">
        <v>10</v>
      </c>
      <c r="B343" s="26">
        <v>42595</v>
      </c>
      <c r="C343" s="7">
        <v>0.61111111111111105</v>
      </c>
      <c r="D343" s="7">
        <v>0.75694444444444453</v>
      </c>
      <c r="E343" s="29" t="s">
        <v>36</v>
      </c>
      <c r="F343" s="25" t="s">
        <v>45</v>
      </c>
      <c r="G343" s="29" t="s">
        <v>110</v>
      </c>
      <c r="H343" s="25" t="s">
        <v>643</v>
      </c>
      <c r="I343" s="91" t="s">
        <v>116</v>
      </c>
      <c r="J343" s="30"/>
      <c r="K343" s="93">
        <v>76.8</v>
      </c>
      <c r="L343" s="93">
        <v>48</v>
      </c>
      <c r="M343" s="93">
        <v>33.6</v>
      </c>
      <c r="N343" s="93"/>
      <c r="O343" s="93"/>
      <c r="P343" s="30"/>
      <c r="Q343" s="10"/>
      <c r="R343" s="10"/>
      <c r="S343" s="10"/>
      <c r="T343" s="10"/>
      <c r="U343" s="10"/>
      <c r="V343" s="10"/>
      <c r="W343" s="30"/>
      <c r="X343" s="32">
        <f>Table2[[#This Row],[A 
CAT 
€]]*Table2[[#This Row],[required
amount
CAT A]]</f>
        <v>0</v>
      </c>
      <c r="Y343" s="32">
        <f>Table2[[#This Row],[B 
CAT
€]]*Table2[[#This Row],[required 
amount
CAT B]]</f>
        <v>0</v>
      </c>
      <c r="Z343" s="32">
        <f>Table2[[#This Row],[C 
CAT
€]]*Table2[[#This Row],[required 
amount
CAT C]]</f>
        <v>0</v>
      </c>
      <c r="AA343" s="32"/>
      <c r="AB343" s="32"/>
      <c r="AC343" s="30"/>
      <c r="AD343" s="33">
        <f>SUM(Table2[[#This Row],[Total value 
CAT A]:[Total value 
CAT E]])</f>
        <v>0</v>
      </c>
      <c r="AE343" s="34"/>
      <c r="AF343" s="34"/>
      <c r="AG343" s="34"/>
      <c r="AH343" s="34"/>
      <c r="AI343" s="34"/>
      <c r="AJ343" s="34"/>
      <c r="AK343" s="34"/>
      <c r="AL343" s="34"/>
    </row>
    <row r="344" spans="1:38" s="35" customFormat="1" ht="11.25" x14ac:dyDescent="0.2">
      <c r="A344" s="4" t="s">
        <v>10</v>
      </c>
      <c r="B344" s="26">
        <v>42595</v>
      </c>
      <c r="C344" s="7">
        <v>0.82638888888888884</v>
      </c>
      <c r="D344" s="7">
        <v>0.97222222222222221</v>
      </c>
      <c r="E344" s="29" t="s">
        <v>36</v>
      </c>
      <c r="F344" s="25" t="s">
        <v>45</v>
      </c>
      <c r="G344" s="29" t="s">
        <v>110</v>
      </c>
      <c r="H344" s="4" t="s">
        <v>644</v>
      </c>
      <c r="I344" s="91" t="s">
        <v>116</v>
      </c>
      <c r="J344" s="30"/>
      <c r="K344" s="93">
        <v>76.8</v>
      </c>
      <c r="L344" s="93">
        <v>48</v>
      </c>
      <c r="M344" s="93">
        <v>33.6</v>
      </c>
      <c r="N344" s="93"/>
      <c r="O344" s="93"/>
      <c r="P344" s="30"/>
      <c r="Q344" s="10"/>
      <c r="R344" s="10"/>
      <c r="S344" s="10"/>
      <c r="T344" s="10"/>
      <c r="U344" s="10"/>
      <c r="V344" s="10"/>
      <c r="W344" s="30"/>
      <c r="X344" s="32">
        <f>Table2[[#This Row],[A 
CAT 
€]]*Table2[[#This Row],[required
amount
CAT A]]</f>
        <v>0</v>
      </c>
      <c r="Y344" s="32">
        <f>Table2[[#This Row],[B 
CAT
€]]*Table2[[#This Row],[required 
amount
CAT B]]</f>
        <v>0</v>
      </c>
      <c r="Z344" s="32">
        <f>Table2[[#This Row],[C 
CAT
€]]*Table2[[#This Row],[required 
amount
CAT C]]</f>
        <v>0</v>
      </c>
      <c r="AA344" s="32"/>
      <c r="AB344" s="32"/>
      <c r="AC344" s="30"/>
      <c r="AD344" s="33">
        <f>SUM(Table2[[#This Row],[Total value 
CAT A]:[Total value 
CAT E]])</f>
        <v>0</v>
      </c>
      <c r="AE344" s="34"/>
      <c r="AF344" s="34"/>
      <c r="AG344" s="34"/>
      <c r="AH344" s="34"/>
      <c r="AI344" s="34"/>
      <c r="AJ344" s="34"/>
      <c r="AK344" s="34"/>
      <c r="AL344" s="34"/>
    </row>
    <row r="345" spans="1:38" s="35" customFormat="1" ht="11.25" x14ac:dyDescent="0.2">
      <c r="A345" s="25" t="s">
        <v>10</v>
      </c>
      <c r="B345" s="26">
        <v>42596</v>
      </c>
      <c r="C345" s="27">
        <v>0.39583333333333331</v>
      </c>
      <c r="D345" s="27">
        <v>0.54166666666666663</v>
      </c>
      <c r="E345" s="4" t="s">
        <v>33</v>
      </c>
      <c r="F345" s="25" t="s">
        <v>45</v>
      </c>
      <c r="G345" s="29" t="s">
        <v>110</v>
      </c>
      <c r="H345" s="25" t="s">
        <v>645</v>
      </c>
      <c r="I345" s="90" t="s">
        <v>116</v>
      </c>
      <c r="J345" s="30"/>
      <c r="K345" s="93">
        <v>76.8</v>
      </c>
      <c r="L345" s="93">
        <v>48</v>
      </c>
      <c r="M345" s="93">
        <v>33.6</v>
      </c>
      <c r="N345" s="93"/>
      <c r="O345" s="93"/>
      <c r="P345" s="30"/>
      <c r="Q345" s="10"/>
      <c r="R345" s="10"/>
      <c r="S345" s="10"/>
      <c r="T345" s="10"/>
      <c r="U345" s="10"/>
      <c r="V345" s="10"/>
      <c r="W345" s="30"/>
      <c r="X345" s="32">
        <f>Table2[[#This Row],[A 
CAT 
€]]*Table2[[#This Row],[required
amount
CAT A]]</f>
        <v>0</v>
      </c>
      <c r="Y345" s="32">
        <f>Table2[[#This Row],[B 
CAT
€]]*Table2[[#This Row],[required 
amount
CAT B]]</f>
        <v>0</v>
      </c>
      <c r="Z345" s="32"/>
      <c r="AA345" s="32"/>
      <c r="AB345" s="32"/>
      <c r="AC345" s="30"/>
      <c r="AD345" s="33">
        <f>SUM(Table2[[#This Row],[Total value 
CAT A]:[Total value 
CAT E]])</f>
        <v>0</v>
      </c>
      <c r="AE345" s="34"/>
      <c r="AF345" s="34"/>
      <c r="AG345" s="34"/>
      <c r="AH345" s="34"/>
      <c r="AI345" s="34"/>
      <c r="AJ345" s="34"/>
      <c r="AK345" s="34"/>
      <c r="AL345" s="34"/>
    </row>
    <row r="346" spans="1:38" s="35" customFormat="1" ht="11.25" x14ac:dyDescent="0.2">
      <c r="A346" s="4" t="s">
        <v>10</v>
      </c>
      <c r="B346" s="26">
        <v>42596</v>
      </c>
      <c r="C346" s="7">
        <v>0.61111111111111105</v>
      </c>
      <c r="D346" s="7">
        <v>0.75694444444444453</v>
      </c>
      <c r="E346" s="4" t="s">
        <v>33</v>
      </c>
      <c r="F346" s="25" t="s">
        <v>45</v>
      </c>
      <c r="G346" s="29" t="s">
        <v>110</v>
      </c>
      <c r="H346" s="4" t="s">
        <v>646</v>
      </c>
      <c r="I346" s="91" t="s">
        <v>116</v>
      </c>
      <c r="J346" s="30"/>
      <c r="K346" s="93">
        <v>76.8</v>
      </c>
      <c r="L346" s="93">
        <v>48</v>
      </c>
      <c r="M346" s="93">
        <v>33.6</v>
      </c>
      <c r="N346" s="93"/>
      <c r="O346" s="93"/>
      <c r="P346" s="30"/>
      <c r="Q346" s="10"/>
      <c r="R346" s="10"/>
      <c r="S346" s="10"/>
      <c r="T346" s="10"/>
      <c r="U346" s="10"/>
      <c r="V346" s="10"/>
      <c r="W346" s="30"/>
      <c r="X346" s="32">
        <f>Table2[[#This Row],[A 
CAT 
€]]*Table2[[#This Row],[required
amount
CAT A]]</f>
        <v>0</v>
      </c>
      <c r="Y346" s="32">
        <f>Table2[[#This Row],[B 
CAT
€]]*Table2[[#This Row],[required 
amount
CAT B]]</f>
        <v>0</v>
      </c>
      <c r="Z346" s="32"/>
      <c r="AA346" s="32"/>
      <c r="AB346" s="32"/>
      <c r="AC346" s="30"/>
      <c r="AD346" s="33">
        <f>SUM(Table2[[#This Row],[Total value 
CAT A]:[Total value 
CAT E]])</f>
        <v>0</v>
      </c>
      <c r="AE346" s="34"/>
      <c r="AF346" s="34"/>
      <c r="AG346" s="34"/>
      <c r="AH346" s="34"/>
      <c r="AI346" s="34"/>
      <c r="AJ346" s="34"/>
      <c r="AK346" s="34"/>
      <c r="AL346" s="34"/>
    </row>
    <row r="347" spans="1:38" s="35" customFormat="1" ht="11.25" x14ac:dyDescent="0.2">
      <c r="A347" s="25" t="s">
        <v>10</v>
      </c>
      <c r="B347" s="26">
        <v>42596</v>
      </c>
      <c r="C347" s="27">
        <v>0.82638888888888884</v>
      </c>
      <c r="D347" s="27">
        <v>0.97222222222222221</v>
      </c>
      <c r="E347" s="4" t="s">
        <v>33</v>
      </c>
      <c r="F347" s="25" t="s">
        <v>45</v>
      </c>
      <c r="G347" s="29" t="s">
        <v>110</v>
      </c>
      <c r="H347" s="25" t="s">
        <v>647</v>
      </c>
      <c r="I347" s="90" t="s">
        <v>116</v>
      </c>
      <c r="J347" s="30"/>
      <c r="K347" s="93">
        <v>76.8</v>
      </c>
      <c r="L347" s="93">
        <v>48</v>
      </c>
      <c r="M347" s="93">
        <v>33.6</v>
      </c>
      <c r="N347" s="93"/>
      <c r="O347" s="93"/>
      <c r="P347" s="30"/>
      <c r="Q347" s="10"/>
      <c r="R347" s="10"/>
      <c r="S347" s="10"/>
      <c r="T347" s="10"/>
      <c r="U347" s="10"/>
      <c r="V347" s="10"/>
      <c r="W347" s="30"/>
      <c r="X347" s="32">
        <f>Table2[[#This Row],[A 
CAT 
€]]*Table2[[#This Row],[required
amount
CAT A]]</f>
        <v>0</v>
      </c>
      <c r="Y347" s="32">
        <f>Table2[[#This Row],[B 
CAT
€]]*Table2[[#This Row],[required 
amount
CAT B]]</f>
        <v>0</v>
      </c>
      <c r="Z347" s="32"/>
      <c r="AA347" s="32"/>
      <c r="AB347" s="32"/>
      <c r="AC347" s="30"/>
      <c r="AD347" s="33">
        <f>SUM(Table2[[#This Row],[Total value 
CAT A]:[Total value 
CAT E]])</f>
        <v>0</v>
      </c>
      <c r="AE347" s="34"/>
      <c r="AF347" s="34"/>
      <c r="AG347" s="34"/>
      <c r="AH347" s="34"/>
      <c r="AI347" s="34"/>
      <c r="AJ347" s="34"/>
      <c r="AK347" s="34"/>
      <c r="AL347" s="34"/>
    </row>
    <row r="348" spans="1:38" s="35" customFormat="1" ht="11.25" x14ac:dyDescent="0.2">
      <c r="A348" s="4" t="s">
        <v>10</v>
      </c>
      <c r="B348" s="26">
        <v>42597</v>
      </c>
      <c r="C348" s="7">
        <v>0.39583333333333331</v>
      </c>
      <c r="D348" s="7">
        <v>0.54166666666666663</v>
      </c>
      <c r="E348" s="4" t="s">
        <v>36</v>
      </c>
      <c r="F348" s="25" t="s">
        <v>45</v>
      </c>
      <c r="G348" s="29" t="s">
        <v>110</v>
      </c>
      <c r="H348" s="4" t="s">
        <v>648</v>
      </c>
      <c r="I348" s="91" t="s">
        <v>116</v>
      </c>
      <c r="J348" s="30"/>
      <c r="K348" s="93">
        <v>76.8</v>
      </c>
      <c r="L348" s="93">
        <v>48</v>
      </c>
      <c r="M348" s="93">
        <v>33.6</v>
      </c>
      <c r="N348" s="93"/>
      <c r="O348" s="93"/>
      <c r="P348" s="30"/>
      <c r="Q348" s="10"/>
      <c r="R348" s="10"/>
      <c r="S348" s="10"/>
      <c r="T348" s="10"/>
      <c r="U348" s="10"/>
      <c r="V348" s="10"/>
      <c r="W348" s="30"/>
      <c r="X348" s="32">
        <f>Table2[[#This Row],[A 
CAT 
€]]*Table2[[#This Row],[required
amount
CAT A]]</f>
        <v>0</v>
      </c>
      <c r="Y348" s="32">
        <f>Table2[[#This Row],[B 
CAT
€]]*Table2[[#This Row],[required 
amount
CAT B]]</f>
        <v>0</v>
      </c>
      <c r="Z348" s="32"/>
      <c r="AA348" s="32"/>
      <c r="AB348" s="32"/>
      <c r="AC348" s="30"/>
      <c r="AD348" s="33">
        <f>SUM(Table2[[#This Row],[Total value 
CAT A]:[Total value 
CAT E]])</f>
        <v>0</v>
      </c>
      <c r="AE348" s="34"/>
      <c r="AF348" s="34"/>
      <c r="AG348" s="34"/>
      <c r="AH348" s="34"/>
      <c r="AI348" s="34"/>
      <c r="AJ348" s="34"/>
      <c r="AK348" s="34"/>
      <c r="AL348" s="34"/>
    </row>
    <row r="349" spans="1:38" s="35" customFormat="1" ht="11.25" x14ac:dyDescent="0.2">
      <c r="A349" s="25" t="s">
        <v>10</v>
      </c>
      <c r="B349" s="26">
        <v>42597</v>
      </c>
      <c r="C349" s="27">
        <v>0.61111111111111105</v>
      </c>
      <c r="D349" s="27">
        <v>0.75694444444444453</v>
      </c>
      <c r="E349" s="25" t="s">
        <v>36</v>
      </c>
      <c r="F349" s="25" t="s">
        <v>45</v>
      </c>
      <c r="G349" s="29" t="s">
        <v>110</v>
      </c>
      <c r="H349" s="25" t="s">
        <v>649</v>
      </c>
      <c r="I349" s="90" t="s">
        <v>116</v>
      </c>
      <c r="J349" s="30"/>
      <c r="K349" s="93">
        <v>76.8</v>
      </c>
      <c r="L349" s="93">
        <v>48</v>
      </c>
      <c r="M349" s="93">
        <v>33.6</v>
      </c>
      <c r="N349" s="93"/>
      <c r="O349" s="93"/>
      <c r="P349" s="30"/>
      <c r="Q349" s="10"/>
      <c r="R349" s="10"/>
      <c r="S349" s="10"/>
      <c r="T349" s="10"/>
      <c r="U349" s="10"/>
      <c r="V349" s="10"/>
      <c r="W349" s="30"/>
      <c r="X349" s="32">
        <f>Table2[[#This Row],[A 
CAT 
€]]*Table2[[#This Row],[required
amount
CAT A]]</f>
        <v>0</v>
      </c>
      <c r="Y349" s="32">
        <f>Table2[[#This Row],[B 
CAT
€]]*Table2[[#This Row],[required 
amount
CAT B]]</f>
        <v>0</v>
      </c>
      <c r="Z349" s="32"/>
      <c r="AA349" s="32"/>
      <c r="AB349" s="32"/>
      <c r="AC349" s="30"/>
      <c r="AD349" s="33">
        <f>SUM(Table2[[#This Row],[Total value 
CAT A]:[Total value 
CAT E]])</f>
        <v>0</v>
      </c>
      <c r="AE349" s="34"/>
      <c r="AF349" s="34"/>
      <c r="AG349" s="34"/>
      <c r="AH349" s="34"/>
      <c r="AI349" s="34"/>
      <c r="AJ349" s="34"/>
      <c r="AK349" s="34"/>
      <c r="AL349" s="34"/>
    </row>
    <row r="350" spans="1:38" s="35" customFormat="1" ht="11.25" x14ac:dyDescent="0.2">
      <c r="A350" s="4" t="s">
        <v>10</v>
      </c>
      <c r="B350" s="26">
        <v>42597</v>
      </c>
      <c r="C350" s="7">
        <v>0.82638888888888884</v>
      </c>
      <c r="D350" s="7">
        <v>0.97222222222222221</v>
      </c>
      <c r="E350" s="25" t="s">
        <v>36</v>
      </c>
      <c r="F350" s="25" t="s">
        <v>45</v>
      </c>
      <c r="G350" s="29" t="s">
        <v>110</v>
      </c>
      <c r="H350" s="4" t="s">
        <v>650</v>
      </c>
      <c r="I350" s="91" t="s">
        <v>116</v>
      </c>
      <c r="J350" s="30"/>
      <c r="K350" s="93">
        <v>76.8</v>
      </c>
      <c r="L350" s="93">
        <v>48</v>
      </c>
      <c r="M350" s="93">
        <v>33.6</v>
      </c>
      <c r="N350" s="93"/>
      <c r="O350" s="93"/>
      <c r="P350" s="30"/>
      <c r="Q350" s="10"/>
      <c r="R350" s="10"/>
      <c r="S350" s="10"/>
      <c r="T350" s="10"/>
      <c r="U350" s="10"/>
      <c r="V350" s="10"/>
      <c r="W350" s="30"/>
      <c r="X350" s="32">
        <f>Table2[[#This Row],[A 
CAT 
€]]*Table2[[#This Row],[required
amount
CAT A]]</f>
        <v>0</v>
      </c>
      <c r="Y350" s="32">
        <f>Table2[[#This Row],[B 
CAT
€]]*Table2[[#This Row],[required 
amount
CAT B]]</f>
        <v>0</v>
      </c>
      <c r="Z350" s="32"/>
      <c r="AA350" s="32"/>
      <c r="AB350" s="32"/>
      <c r="AC350" s="30"/>
      <c r="AD350" s="33">
        <f>SUM(Table2[[#This Row],[Total value 
CAT A]:[Total value 
CAT E]])</f>
        <v>0</v>
      </c>
      <c r="AE350" s="34"/>
      <c r="AF350" s="34"/>
      <c r="AG350" s="34"/>
      <c r="AH350" s="34"/>
      <c r="AI350" s="34"/>
      <c r="AJ350" s="34"/>
      <c r="AK350" s="34"/>
      <c r="AL350" s="34"/>
    </row>
    <row r="351" spans="1:38" s="35" customFormat="1" ht="11.25" x14ac:dyDescent="0.2">
      <c r="A351" s="25" t="s">
        <v>10</v>
      </c>
      <c r="B351" s="26">
        <v>42598</v>
      </c>
      <c r="C351" s="27">
        <v>0.41666666666666669</v>
      </c>
      <c r="D351" s="27">
        <v>0.5</v>
      </c>
      <c r="E351" s="25" t="s">
        <v>75</v>
      </c>
      <c r="F351" s="25" t="s">
        <v>45</v>
      </c>
      <c r="G351" s="29" t="s">
        <v>110</v>
      </c>
      <c r="H351" s="25" t="s">
        <v>651</v>
      </c>
      <c r="I351" s="90" t="s">
        <v>116</v>
      </c>
      <c r="J351" s="30"/>
      <c r="K351" s="93">
        <v>134.4</v>
      </c>
      <c r="L351" s="93">
        <v>100.8</v>
      </c>
      <c r="M351" s="93">
        <v>48</v>
      </c>
      <c r="N351" s="93"/>
      <c r="O351" s="93"/>
      <c r="P351" s="30"/>
      <c r="Q351" s="10"/>
      <c r="R351" s="10"/>
      <c r="S351" s="10"/>
      <c r="T351" s="10"/>
      <c r="U351" s="10"/>
      <c r="V351" s="10"/>
      <c r="W351" s="30"/>
      <c r="X351" s="32">
        <f>Table2[[#This Row],[A 
CAT 
€]]*Table2[[#This Row],[required
amount
CAT A]]</f>
        <v>0</v>
      </c>
      <c r="Y351" s="32">
        <f>Table2[[#This Row],[B 
CAT
€]]*Table2[[#This Row],[required 
amount
CAT B]]</f>
        <v>0</v>
      </c>
      <c r="Z351" s="32"/>
      <c r="AA351" s="32"/>
      <c r="AB351" s="32"/>
      <c r="AC351" s="30"/>
      <c r="AD351" s="33">
        <f>SUM(Table2[[#This Row],[Total value 
CAT A]:[Total value 
CAT E]])</f>
        <v>0</v>
      </c>
      <c r="AE351" s="34"/>
      <c r="AF351" s="34"/>
      <c r="AG351" s="34"/>
      <c r="AH351" s="34"/>
      <c r="AI351" s="34"/>
      <c r="AJ351" s="34"/>
      <c r="AK351" s="34"/>
      <c r="AL351" s="34"/>
    </row>
    <row r="352" spans="1:38" s="35" customFormat="1" ht="11.25" x14ac:dyDescent="0.2">
      <c r="A352" s="4" t="s">
        <v>10</v>
      </c>
      <c r="B352" s="26">
        <v>42598</v>
      </c>
      <c r="C352" s="7">
        <v>0.5625</v>
      </c>
      <c r="D352" s="7">
        <v>0.64583333333333337</v>
      </c>
      <c r="E352" s="25" t="s">
        <v>75</v>
      </c>
      <c r="F352" s="25" t="s">
        <v>45</v>
      </c>
      <c r="G352" s="29" t="s">
        <v>110</v>
      </c>
      <c r="H352" s="4" t="s">
        <v>652</v>
      </c>
      <c r="I352" s="91" t="s">
        <v>116</v>
      </c>
      <c r="J352" s="30"/>
      <c r="K352" s="93">
        <v>134.4</v>
      </c>
      <c r="L352" s="93">
        <v>100.8</v>
      </c>
      <c r="M352" s="93">
        <v>48</v>
      </c>
      <c r="N352" s="93"/>
      <c r="O352" s="93"/>
      <c r="P352" s="30"/>
      <c r="Q352" s="10"/>
      <c r="R352" s="10"/>
      <c r="S352" s="10"/>
      <c r="T352" s="10"/>
      <c r="U352" s="10"/>
      <c r="V352" s="10"/>
      <c r="W352" s="30"/>
      <c r="X352" s="32">
        <f>Table2[[#This Row],[A 
CAT 
€]]*Table2[[#This Row],[required
amount
CAT A]]</f>
        <v>0</v>
      </c>
      <c r="Y352" s="32">
        <f>Table2[[#This Row],[B 
CAT
€]]*Table2[[#This Row],[required 
amount
CAT B]]</f>
        <v>0</v>
      </c>
      <c r="Z352" s="32"/>
      <c r="AA352" s="32"/>
      <c r="AB352" s="32"/>
      <c r="AC352" s="30"/>
      <c r="AD352" s="33">
        <f>SUM(Table2[[#This Row],[Total value 
CAT A]:[Total value 
CAT E]])</f>
        <v>0</v>
      </c>
      <c r="AE352" s="34"/>
      <c r="AF352" s="34"/>
      <c r="AG352" s="34"/>
      <c r="AH352" s="34"/>
      <c r="AI352" s="34"/>
      <c r="AJ352" s="34"/>
      <c r="AK352" s="34"/>
      <c r="AL352" s="34"/>
    </row>
    <row r="353" spans="1:38" s="35" customFormat="1" ht="11.25" x14ac:dyDescent="0.2">
      <c r="A353" s="25" t="s">
        <v>10</v>
      </c>
      <c r="B353" s="26">
        <v>42598</v>
      </c>
      <c r="C353" s="27">
        <v>0.70833333333333337</v>
      </c>
      <c r="D353" s="27">
        <v>0.79166666666666663</v>
      </c>
      <c r="E353" s="4" t="s">
        <v>75</v>
      </c>
      <c r="F353" s="25" t="s">
        <v>45</v>
      </c>
      <c r="G353" s="29" t="s">
        <v>110</v>
      </c>
      <c r="H353" s="25" t="s">
        <v>653</v>
      </c>
      <c r="I353" s="90" t="s">
        <v>116</v>
      </c>
      <c r="J353" s="30"/>
      <c r="K353" s="93">
        <v>134.4</v>
      </c>
      <c r="L353" s="93">
        <v>100.8</v>
      </c>
      <c r="M353" s="93">
        <v>48</v>
      </c>
      <c r="N353" s="93"/>
      <c r="O353" s="93"/>
      <c r="P353" s="30"/>
      <c r="Q353" s="10"/>
      <c r="R353" s="10"/>
      <c r="S353" s="10"/>
      <c r="T353" s="10"/>
      <c r="U353" s="10"/>
      <c r="V353" s="10"/>
      <c r="W353" s="30"/>
      <c r="X353" s="32">
        <f>Table2[[#This Row],[A 
CAT 
€]]*Table2[[#This Row],[required
amount
CAT A]]</f>
        <v>0</v>
      </c>
      <c r="Y353" s="32">
        <f>Table2[[#This Row],[B 
CAT
€]]*Table2[[#This Row],[required 
amount
CAT B]]</f>
        <v>0</v>
      </c>
      <c r="Z353" s="32"/>
      <c r="AA353" s="32"/>
      <c r="AB353" s="32"/>
      <c r="AC353" s="30"/>
      <c r="AD353" s="33">
        <f>SUM(Table2[[#This Row],[Total value 
CAT A]:[Total value 
CAT E]])</f>
        <v>0</v>
      </c>
      <c r="AE353" s="34"/>
      <c r="AF353" s="34"/>
      <c r="AG353" s="34"/>
      <c r="AH353" s="34"/>
      <c r="AI353" s="34"/>
      <c r="AJ353" s="34"/>
      <c r="AK353" s="34"/>
      <c r="AL353" s="34"/>
    </row>
    <row r="354" spans="1:38" s="35" customFormat="1" ht="11.25" x14ac:dyDescent="0.2">
      <c r="A354" s="4" t="s">
        <v>10</v>
      </c>
      <c r="B354" s="26">
        <v>42598</v>
      </c>
      <c r="C354" s="7">
        <v>0.85416666666666663</v>
      </c>
      <c r="D354" s="7">
        <v>0.9375</v>
      </c>
      <c r="E354" s="4" t="s">
        <v>75</v>
      </c>
      <c r="F354" s="25" t="s">
        <v>45</v>
      </c>
      <c r="G354" s="29" t="s">
        <v>110</v>
      </c>
      <c r="H354" s="4" t="s">
        <v>654</v>
      </c>
      <c r="I354" s="91" t="s">
        <v>116</v>
      </c>
      <c r="J354" s="30"/>
      <c r="K354" s="93">
        <v>134.4</v>
      </c>
      <c r="L354" s="93">
        <v>100.8</v>
      </c>
      <c r="M354" s="93">
        <v>48</v>
      </c>
      <c r="N354" s="93"/>
      <c r="O354" s="93"/>
      <c r="P354" s="30"/>
      <c r="Q354" s="10"/>
      <c r="R354" s="10"/>
      <c r="S354" s="10"/>
      <c r="T354" s="10"/>
      <c r="U354" s="10"/>
      <c r="V354" s="10"/>
      <c r="W354" s="30"/>
      <c r="X354" s="32">
        <f>Table2[[#This Row],[A 
CAT 
€]]*Table2[[#This Row],[required
amount
CAT A]]</f>
        <v>0</v>
      </c>
      <c r="Y354" s="32">
        <f>Table2[[#This Row],[B 
CAT
€]]*Table2[[#This Row],[required 
amount
CAT B]]</f>
        <v>0</v>
      </c>
      <c r="Z354" s="32"/>
      <c r="AA354" s="32"/>
      <c r="AB354" s="32"/>
      <c r="AC354" s="30"/>
      <c r="AD354" s="33">
        <f>SUM(Table2[[#This Row],[Total value 
CAT A]:[Total value 
CAT E]])</f>
        <v>0</v>
      </c>
      <c r="AE354" s="34"/>
      <c r="AF354" s="34"/>
      <c r="AG354" s="34"/>
      <c r="AH354" s="34"/>
      <c r="AI354" s="34"/>
      <c r="AJ354" s="34"/>
      <c r="AK354" s="34"/>
      <c r="AL354" s="34"/>
    </row>
    <row r="355" spans="1:38" s="35" customFormat="1" ht="11.25" x14ac:dyDescent="0.2">
      <c r="A355" s="25" t="s">
        <v>10</v>
      </c>
      <c r="B355" s="26">
        <v>42599</v>
      </c>
      <c r="C355" s="27">
        <v>0.41666666666666669</v>
      </c>
      <c r="D355" s="27">
        <v>0.5</v>
      </c>
      <c r="E355" s="4" t="s">
        <v>76</v>
      </c>
      <c r="F355" s="25" t="s">
        <v>45</v>
      </c>
      <c r="G355" s="29" t="s">
        <v>110</v>
      </c>
      <c r="H355" s="25" t="s">
        <v>655</v>
      </c>
      <c r="I355" s="90" t="s">
        <v>116</v>
      </c>
      <c r="J355" s="30"/>
      <c r="K355" s="93">
        <v>134.4</v>
      </c>
      <c r="L355" s="93">
        <v>100.8</v>
      </c>
      <c r="M355" s="93">
        <v>48</v>
      </c>
      <c r="N355" s="93"/>
      <c r="O355" s="93"/>
      <c r="P355" s="30"/>
      <c r="Q355" s="10"/>
      <c r="R355" s="10"/>
      <c r="S355" s="10"/>
      <c r="T355" s="10"/>
      <c r="U355" s="10"/>
      <c r="V355" s="10"/>
      <c r="W355" s="30"/>
      <c r="X355" s="32">
        <f>Table2[[#This Row],[A 
CAT 
€]]*Table2[[#This Row],[required
amount
CAT A]]</f>
        <v>0</v>
      </c>
      <c r="Y355" s="32">
        <f>Table2[[#This Row],[B 
CAT
€]]*Table2[[#This Row],[required 
amount
CAT B]]</f>
        <v>0</v>
      </c>
      <c r="Z355" s="32"/>
      <c r="AA355" s="32"/>
      <c r="AB355" s="32"/>
      <c r="AC355" s="30"/>
      <c r="AD355" s="33">
        <f>SUM(Table2[[#This Row],[Total value 
CAT A]:[Total value 
CAT E]])</f>
        <v>0</v>
      </c>
      <c r="AE355" s="34"/>
      <c r="AF355" s="34"/>
      <c r="AG355" s="34"/>
      <c r="AH355" s="34"/>
      <c r="AI355" s="34"/>
      <c r="AJ355" s="34"/>
      <c r="AK355" s="34"/>
      <c r="AL355" s="34"/>
    </row>
    <row r="356" spans="1:38" s="35" customFormat="1" ht="11.25" x14ac:dyDescent="0.2">
      <c r="A356" s="4" t="s">
        <v>10</v>
      </c>
      <c r="B356" s="26">
        <v>42599</v>
      </c>
      <c r="C356" s="7">
        <v>0.5625</v>
      </c>
      <c r="D356" s="7">
        <v>0.64583333333333337</v>
      </c>
      <c r="E356" s="4" t="s">
        <v>76</v>
      </c>
      <c r="F356" s="25" t="s">
        <v>45</v>
      </c>
      <c r="G356" s="29" t="s">
        <v>110</v>
      </c>
      <c r="H356" s="4" t="s">
        <v>656</v>
      </c>
      <c r="I356" s="91" t="s">
        <v>116</v>
      </c>
      <c r="J356" s="30"/>
      <c r="K356" s="93">
        <v>134.4</v>
      </c>
      <c r="L356" s="93">
        <v>100.8</v>
      </c>
      <c r="M356" s="93">
        <v>48</v>
      </c>
      <c r="N356" s="93"/>
      <c r="O356" s="93"/>
      <c r="P356" s="30"/>
      <c r="Q356" s="10"/>
      <c r="R356" s="10"/>
      <c r="S356" s="10"/>
      <c r="T356" s="10"/>
      <c r="U356" s="10"/>
      <c r="V356" s="10"/>
      <c r="W356" s="30"/>
      <c r="X356" s="32">
        <f>Table2[[#This Row],[A 
CAT 
€]]*Table2[[#This Row],[required
amount
CAT A]]</f>
        <v>0</v>
      </c>
      <c r="Y356" s="32">
        <f>Table2[[#This Row],[B 
CAT
€]]*Table2[[#This Row],[required 
amount
CAT B]]</f>
        <v>0</v>
      </c>
      <c r="Z356" s="32"/>
      <c r="AA356" s="32"/>
      <c r="AB356" s="32"/>
      <c r="AC356" s="30"/>
      <c r="AD356" s="33">
        <f>SUM(Table2[[#This Row],[Total value 
CAT A]:[Total value 
CAT E]])</f>
        <v>0</v>
      </c>
      <c r="AE356" s="34"/>
      <c r="AF356" s="34"/>
      <c r="AG356" s="34"/>
      <c r="AH356" s="34"/>
      <c r="AI356" s="34"/>
      <c r="AJ356" s="34"/>
      <c r="AK356" s="34"/>
      <c r="AL356" s="34"/>
    </row>
    <row r="357" spans="1:38" s="35" customFormat="1" ht="11.25" x14ac:dyDescent="0.2">
      <c r="A357" s="25" t="s">
        <v>10</v>
      </c>
      <c r="B357" s="26">
        <v>42599</v>
      </c>
      <c r="C357" s="27">
        <v>0.70833333333333337</v>
      </c>
      <c r="D357" s="27">
        <v>0.79166666666666663</v>
      </c>
      <c r="E357" s="25" t="s">
        <v>76</v>
      </c>
      <c r="F357" s="25" t="s">
        <v>45</v>
      </c>
      <c r="G357" s="29" t="s">
        <v>110</v>
      </c>
      <c r="H357" s="25" t="s">
        <v>657</v>
      </c>
      <c r="I357" s="90" t="s">
        <v>116</v>
      </c>
      <c r="J357" s="30"/>
      <c r="K357" s="93">
        <v>134.4</v>
      </c>
      <c r="L357" s="93">
        <v>100.8</v>
      </c>
      <c r="M357" s="93">
        <v>48</v>
      </c>
      <c r="N357" s="93"/>
      <c r="O357" s="93"/>
      <c r="P357" s="30"/>
      <c r="Q357" s="10"/>
      <c r="R357" s="10"/>
      <c r="S357" s="10"/>
      <c r="T357" s="10"/>
      <c r="U357" s="10"/>
      <c r="V357" s="10"/>
      <c r="W357" s="30"/>
      <c r="X357" s="32">
        <f>Table2[[#This Row],[A 
CAT 
€]]*Table2[[#This Row],[required
amount
CAT A]]</f>
        <v>0</v>
      </c>
      <c r="Y357" s="32">
        <f>Table2[[#This Row],[B 
CAT
€]]*Table2[[#This Row],[required 
amount
CAT B]]</f>
        <v>0</v>
      </c>
      <c r="Z357" s="32"/>
      <c r="AA357" s="32"/>
      <c r="AB357" s="32"/>
      <c r="AC357" s="30"/>
      <c r="AD357" s="33">
        <f>SUM(Table2[[#This Row],[Total value 
CAT A]:[Total value 
CAT E]])</f>
        <v>0</v>
      </c>
      <c r="AE357" s="34"/>
      <c r="AF357" s="34"/>
      <c r="AG357" s="34"/>
      <c r="AH357" s="34"/>
      <c r="AI357" s="34"/>
      <c r="AJ357" s="34"/>
      <c r="AK357" s="34"/>
      <c r="AL357" s="34"/>
    </row>
    <row r="358" spans="1:38" s="35" customFormat="1" ht="11.25" x14ac:dyDescent="0.2">
      <c r="A358" s="4" t="s">
        <v>10</v>
      </c>
      <c r="B358" s="26">
        <v>42599</v>
      </c>
      <c r="C358" s="7">
        <v>0.85416666666666663</v>
      </c>
      <c r="D358" s="7">
        <v>0.9375</v>
      </c>
      <c r="E358" s="25" t="s">
        <v>76</v>
      </c>
      <c r="F358" s="25" t="s">
        <v>45</v>
      </c>
      <c r="G358" s="29" t="s">
        <v>110</v>
      </c>
      <c r="H358" s="4" t="s">
        <v>658</v>
      </c>
      <c r="I358" s="91" t="s">
        <v>116</v>
      </c>
      <c r="J358" s="30"/>
      <c r="K358" s="93">
        <v>134.4</v>
      </c>
      <c r="L358" s="93">
        <v>100.8</v>
      </c>
      <c r="M358" s="93">
        <v>48</v>
      </c>
      <c r="N358" s="93"/>
      <c r="O358" s="93"/>
      <c r="P358" s="30"/>
      <c r="Q358" s="10"/>
      <c r="R358" s="10"/>
      <c r="S358" s="10"/>
      <c r="T358" s="10"/>
      <c r="U358" s="10"/>
      <c r="V358" s="10"/>
      <c r="W358" s="30"/>
      <c r="X358" s="32">
        <f>Table2[[#This Row],[A 
CAT 
€]]*Table2[[#This Row],[required
amount
CAT A]]</f>
        <v>0</v>
      </c>
      <c r="Y358" s="32">
        <f>Table2[[#This Row],[B 
CAT
€]]*Table2[[#This Row],[required 
amount
CAT B]]</f>
        <v>0</v>
      </c>
      <c r="Z358" s="32"/>
      <c r="AA358" s="32"/>
      <c r="AB358" s="32"/>
      <c r="AC358" s="30"/>
      <c r="AD358" s="33">
        <f>SUM(Table2[[#This Row],[Total value 
CAT A]:[Total value 
CAT E]])</f>
        <v>0</v>
      </c>
      <c r="AE358" s="34"/>
      <c r="AF358" s="34"/>
      <c r="AG358" s="34"/>
      <c r="AH358" s="34"/>
      <c r="AI358" s="34"/>
      <c r="AJ358" s="34"/>
      <c r="AK358" s="34"/>
      <c r="AL358" s="34"/>
    </row>
    <row r="359" spans="1:38" s="35" customFormat="1" ht="11.25" x14ac:dyDescent="0.2">
      <c r="A359" s="4" t="s">
        <v>10</v>
      </c>
      <c r="B359" s="26">
        <v>42600</v>
      </c>
      <c r="C359" s="27">
        <v>0.64583333333333337</v>
      </c>
      <c r="D359" s="27">
        <v>0.72916666666666663</v>
      </c>
      <c r="E359" s="25" t="s">
        <v>77</v>
      </c>
      <c r="F359" s="25" t="s">
        <v>45</v>
      </c>
      <c r="G359" s="29" t="s">
        <v>110</v>
      </c>
      <c r="H359" s="25" t="s">
        <v>659</v>
      </c>
      <c r="I359" s="91" t="s">
        <v>119</v>
      </c>
      <c r="J359" s="30"/>
      <c r="K359" s="93">
        <v>201.6</v>
      </c>
      <c r="L359" s="93">
        <v>134.4</v>
      </c>
      <c r="M359" s="93">
        <v>86.4</v>
      </c>
      <c r="N359" s="93"/>
      <c r="O359" s="93"/>
      <c r="P359" s="30"/>
      <c r="Q359" s="10"/>
      <c r="R359" s="10"/>
      <c r="S359" s="10"/>
      <c r="T359" s="10"/>
      <c r="U359" s="10"/>
      <c r="V359" s="10"/>
      <c r="W359" s="30"/>
      <c r="X359" s="32">
        <f>Table2[[#This Row],[A 
CAT 
€]]*Table2[[#This Row],[required
amount
CAT A]]</f>
        <v>0</v>
      </c>
      <c r="Y359" s="32">
        <f>Table2[[#This Row],[B 
CAT
€]]*Table2[[#This Row],[required 
amount
CAT B]]</f>
        <v>0</v>
      </c>
      <c r="Z359" s="32"/>
      <c r="AA359" s="32"/>
      <c r="AB359" s="32"/>
      <c r="AC359" s="30"/>
      <c r="AD359" s="33">
        <f>SUM(Table2[[#This Row],[Total value 
CAT A]:[Total value 
CAT E]])</f>
        <v>0</v>
      </c>
      <c r="AE359" s="34"/>
      <c r="AF359" s="34"/>
      <c r="AG359" s="34"/>
      <c r="AH359" s="34"/>
      <c r="AI359" s="34"/>
      <c r="AJ359" s="34"/>
      <c r="AK359" s="34"/>
      <c r="AL359" s="34"/>
    </row>
    <row r="360" spans="1:38" s="35" customFormat="1" ht="11.25" x14ac:dyDescent="0.2">
      <c r="A360" s="4" t="s">
        <v>10</v>
      </c>
      <c r="B360" s="26">
        <v>42600</v>
      </c>
      <c r="C360" s="27">
        <v>0.85416666666666663</v>
      </c>
      <c r="D360" s="27">
        <v>0.9375</v>
      </c>
      <c r="E360" s="4" t="s">
        <v>77</v>
      </c>
      <c r="F360" s="25" t="s">
        <v>45</v>
      </c>
      <c r="G360" s="29" t="s">
        <v>110</v>
      </c>
      <c r="H360" s="4" t="s">
        <v>660</v>
      </c>
      <c r="I360" s="91" t="s">
        <v>119</v>
      </c>
      <c r="J360" s="30"/>
      <c r="K360" s="93">
        <v>201.6</v>
      </c>
      <c r="L360" s="93">
        <v>134.4</v>
      </c>
      <c r="M360" s="93">
        <v>86.4</v>
      </c>
      <c r="N360" s="93"/>
      <c r="O360" s="93"/>
      <c r="P360" s="30"/>
      <c r="Q360" s="10"/>
      <c r="R360" s="10"/>
      <c r="S360" s="10"/>
      <c r="T360" s="10"/>
      <c r="U360" s="10"/>
      <c r="V360" s="10"/>
      <c r="W360" s="30"/>
      <c r="X360" s="32">
        <f>Table2[[#This Row],[A 
CAT 
€]]*Table2[[#This Row],[required
amount
CAT A]]</f>
        <v>0</v>
      </c>
      <c r="Y360" s="32">
        <f>Table2[[#This Row],[B 
CAT
€]]*Table2[[#This Row],[required 
amount
CAT B]]</f>
        <v>0</v>
      </c>
      <c r="Z360" s="32"/>
      <c r="AA360" s="32"/>
      <c r="AB360" s="32"/>
      <c r="AC360" s="30"/>
      <c r="AD360" s="33">
        <f>SUM(Table2[[#This Row],[Total value 
CAT A]:[Total value 
CAT E]])</f>
        <v>0</v>
      </c>
      <c r="AE360" s="34"/>
      <c r="AF360" s="34"/>
      <c r="AG360" s="34"/>
      <c r="AH360" s="34"/>
      <c r="AI360" s="34"/>
      <c r="AJ360" s="34"/>
      <c r="AK360" s="34"/>
      <c r="AL360" s="34"/>
    </row>
    <row r="361" spans="1:38" s="35" customFormat="1" ht="11.25" x14ac:dyDescent="0.2">
      <c r="A361" s="4" t="s">
        <v>10</v>
      </c>
      <c r="B361" s="26">
        <v>42601</v>
      </c>
      <c r="C361" s="27">
        <v>0.64583333333333337</v>
      </c>
      <c r="D361" s="27">
        <v>0.72916666666666663</v>
      </c>
      <c r="E361" s="4" t="s">
        <v>78</v>
      </c>
      <c r="F361" s="25" t="s">
        <v>45</v>
      </c>
      <c r="G361" s="29" t="s">
        <v>110</v>
      </c>
      <c r="H361" s="25" t="s">
        <v>661</v>
      </c>
      <c r="I361" s="91" t="s">
        <v>119</v>
      </c>
      <c r="J361" s="30"/>
      <c r="K361" s="93">
        <v>201.6</v>
      </c>
      <c r="L361" s="93">
        <v>134.4</v>
      </c>
      <c r="M361" s="93">
        <v>86.4</v>
      </c>
      <c r="N361" s="93"/>
      <c r="O361" s="93"/>
      <c r="P361" s="30"/>
      <c r="Q361" s="10"/>
      <c r="R361" s="10"/>
      <c r="S361" s="10"/>
      <c r="T361" s="10"/>
      <c r="U361" s="10"/>
      <c r="V361" s="10"/>
      <c r="W361" s="30"/>
      <c r="X361" s="32">
        <f>Table2[[#This Row],[A 
CAT 
€]]*Table2[[#This Row],[required
amount
CAT A]]</f>
        <v>0</v>
      </c>
      <c r="Y361" s="32">
        <f>Table2[[#This Row],[B 
CAT
€]]*Table2[[#This Row],[required 
amount
CAT B]]</f>
        <v>0</v>
      </c>
      <c r="Z361" s="32"/>
      <c r="AA361" s="32"/>
      <c r="AB361" s="32"/>
      <c r="AC361" s="30"/>
      <c r="AD361" s="33">
        <f>SUM(Table2[[#This Row],[Total value 
CAT A]:[Total value 
CAT E]])</f>
        <v>0</v>
      </c>
      <c r="AE361" s="34"/>
      <c r="AF361" s="34"/>
      <c r="AG361" s="34"/>
      <c r="AH361" s="34"/>
      <c r="AI361" s="34"/>
      <c r="AJ361" s="34"/>
      <c r="AK361" s="34"/>
      <c r="AL361" s="34"/>
    </row>
    <row r="362" spans="1:38" s="35" customFormat="1" ht="11.25" x14ac:dyDescent="0.2">
      <c r="A362" s="4" t="s">
        <v>10</v>
      </c>
      <c r="B362" s="26">
        <v>42601</v>
      </c>
      <c r="C362" s="27">
        <v>0.85416666666666663</v>
      </c>
      <c r="D362" s="27">
        <v>0.9375</v>
      </c>
      <c r="E362" s="4" t="s">
        <v>78</v>
      </c>
      <c r="F362" s="25" t="s">
        <v>45</v>
      </c>
      <c r="G362" s="29" t="s">
        <v>110</v>
      </c>
      <c r="H362" s="4" t="s">
        <v>662</v>
      </c>
      <c r="I362" s="91" t="s">
        <v>119</v>
      </c>
      <c r="J362" s="30"/>
      <c r="K362" s="93">
        <v>201.6</v>
      </c>
      <c r="L362" s="93">
        <v>134.4</v>
      </c>
      <c r="M362" s="93">
        <v>86.4</v>
      </c>
      <c r="N362" s="93"/>
      <c r="O362" s="93"/>
      <c r="P362" s="30"/>
      <c r="Q362" s="10"/>
      <c r="R362" s="10"/>
      <c r="S362" s="10"/>
      <c r="T362" s="10"/>
      <c r="U362" s="10"/>
      <c r="V362" s="10"/>
      <c r="W362" s="30"/>
      <c r="X362" s="32">
        <f>Table2[[#This Row],[A 
CAT 
€]]*Table2[[#This Row],[required
amount
CAT A]]</f>
        <v>0</v>
      </c>
      <c r="Y362" s="32">
        <f>Table2[[#This Row],[B 
CAT
€]]*Table2[[#This Row],[required 
amount
CAT B]]</f>
        <v>0</v>
      </c>
      <c r="Z362" s="32"/>
      <c r="AA362" s="32"/>
      <c r="AB362" s="32"/>
      <c r="AC362" s="30"/>
      <c r="AD362" s="33">
        <f>SUM(Table2[[#This Row],[Total value 
CAT A]:[Total value 
CAT E]])</f>
        <v>0</v>
      </c>
      <c r="AE362" s="34"/>
      <c r="AF362" s="34"/>
      <c r="AG362" s="34"/>
      <c r="AH362" s="34"/>
      <c r="AI362" s="34"/>
      <c r="AJ362" s="34"/>
      <c r="AK362" s="34"/>
      <c r="AL362" s="34"/>
    </row>
    <row r="363" spans="1:38" s="35" customFormat="1" ht="11.25" x14ac:dyDescent="0.2">
      <c r="A363" s="4" t="s">
        <v>10</v>
      </c>
      <c r="B363" s="26">
        <v>42602</v>
      </c>
      <c r="C363" s="27">
        <v>0.47916666666666669</v>
      </c>
      <c r="D363" s="27">
        <v>0.5625</v>
      </c>
      <c r="E363" s="4" t="s">
        <v>663</v>
      </c>
      <c r="F363" s="25" t="s">
        <v>45</v>
      </c>
      <c r="G363" s="29" t="s">
        <v>110</v>
      </c>
      <c r="H363" s="25" t="s">
        <v>664</v>
      </c>
      <c r="I363" s="91" t="s">
        <v>119</v>
      </c>
      <c r="J363" s="30"/>
      <c r="K363" s="93">
        <v>201.6</v>
      </c>
      <c r="L363" s="93">
        <v>134.4</v>
      </c>
      <c r="M363" s="93">
        <v>86.4</v>
      </c>
      <c r="N363" s="93"/>
      <c r="O363" s="93"/>
      <c r="P363" s="30"/>
      <c r="Q363" s="10"/>
      <c r="R363" s="10"/>
      <c r="S363" s="10"/>
      <c r="T363" s="10"/>
      <c r="U363" s="10"/>
      <c r="V363" s="10"/>
      <c r="W363" s="30"/>
      <c r="X363" s="32">
        <f>Table2[[#This Row],[A 
CAT 
€]]*Table2[[#This Row],[required
amount
CAT A]]</f>
        <v>0</v>
      </c>
      <c r="Y363" s="32">
        <f>Table2[[#This Row],[B 
CAT
€]]*Table2[[#This Row],[required 
amount
CAT B]]</f>
        <v>0</v>
      </c>
      <c r="Z363" s="32"/>
      <c r="AA363" s="32"/>
      <c r="AB363" s="32"/>
      <c r="AC363" s="30"/>
      <c r="AD363" s="33">
        <f>SUM(Table2[[#This Row],[Total value 
CAT A]:[Total value 
CAT E]])</f>
        <v>0</v>
      </c>
      <c r="AE363" s="34"/>
      <c r="AF363" s="34"/>
      <c r="AG363" s="34"/>
      <c r="AH363" s="34"/>
      <c r="AI363" s="34"/>
      <c r="AJ363" s="34"/>
      <c r="AK363" s="34"/>
      <c r="AL363" s="34"/>
    </row>
    <row r="364" spans="1:38" s="35" customFormat="1" ht="22.5" x14ac:dyDescent="0.2">
      <c r="A364" s="4" t="s">
        <v>10</v>
      </c>
      <c r="B364" s="26">
        <v>42602</v>
      </c>
      <c r="C364" s="27">
        <v>0.64583333333333337</v>
      </c>
      <c r="D364" s="27">
        <v>0.72916666666666663</v>
      </c>
      <c r="E364" s="29" t="s">
        <v>665</v>
      </c>
      <c r="F364" s="25" t="s">
        <v>45</v>
      </c>
      <c r="G364" s="29" t="s">
        <v>110</v>
      </c>
      <c r="H364" s="4" t="s">
        <v>666</v>
      </c>
      <c r="I364" s="91" t="s">
        <v>119</v>
      </c>
      <c r="J364" s="30"/>
      <c r="K364" s="93">
        <v>328</v>
      </c>
      <c r="L364" s="93">
        <v>201.6</v>
      </c>
      <c r="M364" s="93">
        <v>105.6</v>
      </c>
      <c r="N364" s="93"/>
      <c r="O364" s="93"/>
      <c r="P364" s="30"/>
      <c r="Q364" s="10"/>
      <c r="R364" s="10"/>
      <c r="S364" s="10"/>
      <c r="T364" s="10"/>
      <c r="U364" s="10"/>
      <c r="V364" s="10"/>
      <c r="W364" s="30"/>
      <c r="X364" s="32">
        <f>Table2[[#This Row],[A 
CAT 
€]]*Table2[[#This Row],[required
amount
CAT A]]</f>
        <v>0</v>
      </c>
      <c r="Y364" s="32">
        <f>Table2[[#This Row],[B 
CAT
€]]*Table2[[#This Row],[required 
amount
CAT B]]</f>
        <v>0</v>
      </c>
      <c r="Z364" s="32"/>
      <c r="AA364" s="32"/>
      <c r="AB364" s="32"/>
      <c r="AC364" s="30"/>
      <c r="AD364" s="33">
        <f>SUM(Table2[[#This Row],[Total value 
CAT A]:[Total value 
CAT E]])</f>
        <v>0</v>
      </c>
      <c r="AE364" s="34"/>
      <c r="AF364" s="34"/>
      <c r="AG364" s="34"/>
      <c r="AH364" s="34"/>
      <c r="AI364" s="34"/>
      <c r="AJ364" s="34"/>
      <c r="AK364" s="34"/>
      <c r="AL364" s="34"/>
    </row>
    <row r="365" spans="1:38" s="35" customFormat="1" ht="11.25" x14ac:dyDescent="0.2">
      <c r="A365" s="4" t="s">
        <v>10</v>
      </c>
      <c r="B365" s="26">
        <v>42603</v>
      </c>
      <c r="C365" s="7">
        <v>0.4375</v>
      </c>
      <c r="D365" s="7">
        <v>0.5</v>
      </c>
      <c r="E365" s="25" t="s">
        <v>667</v>
      </c>
      <c r="F365" s="25" t="s">
        <v>45</v>
      </c>
      <c r="G365" s="29" t="s">
        <v>110</v>
      </c>
      <c r="H365" s="25" t="s">
        <v>668</v>
      </c>
      <c r="I365" s="91" t="s">
        <v>119</v>
      </c>
      <c r="J365" s="30"/>
      <c r="K365" s="93">
        <v>201.6</v>
      </c>
      <c r="L365" s="93">
        <v>134.4</v>
      </c>
      <c r="M365" s="93">
        <v>86.4</v>
      </c>
      <c r="N365" s="93"/>
      <c r="O365" s="93"/>
      <c r="P365" s="30"/>
      <c r="Q365" s="10"/>
      <c r="R365" s="10"/>
      <c r="S365" s="10"/>
      <c r="T365" s="10"/>
      <c r="U365" s="10"/>
      <c r="V365" s="10"/>
      <c r="W365" s="30"/>
      <c r="X365" s="32">
        <f>Table2[[#This Row],[A 
CAT 
€]]*Table2[[#This Row],[required
amount
CAT A]]</f>
        <v>0</v>
      </c>
      <c r="Y365" s="32">
        <f>Table2[[#This Row],[B 
CAT
€]]*Table2[[#This Row],[required 
amount
CAT B]]</f>
        <v>0</v>
      </c>
      <c r="Z365" s="32"/>
      <c r="AA365" s="32"/>
      <c r="AB365" s="32"/>
      <c r="AC365" s="30"/>
      <c r="AD365" s="33">
        <f>SUM(Table2[[#This Row],[Total value 
CAT A]:[Total value 
CAT E]])</f>
        <v>0</v>
      </c>
      <c r="AE365" s="34"/>
      <c r="AF365" s="34"/>
      <c r="AG365" s="34"/>
      <c r="AH365" s="34"/>
      <c r="AI365" s="34"/>
      <c r="AJ365" s="34"/>
      <c r="AK365" s="34"/>
      <c r="AL365" s="34"/>
    </row>
    <row r="366" spans="1:38" s="35" customFormat="1" ht="22.5" x14ac:dyDescent="0.2">
      <c r="A366" s="4" t="s">
        <v>10</v>
      </c>
      <c r="B366" s="26">
        <v>42603</v>
      </c>
      <c r="C366" s="27">
        <v>0.60416666666666663</v>
      </c>
      <c r="D366" s="27">
        <v>0.6875</v>
      </c>
      <c r="E366" s="29" t="s">
        <v>669</v>
      </c>
      <c r="F366" s="25" t="s">
        <v>45</v>
      </c>
      <c r="G366" s="29" t="s">
        <v>110</v>
      </c>
      <c r="H366" s="4" t="s">
        <v>670</v>
      </c>
      <c r="I366" s="91" t="s">
        <v>119</v>
      </c>
      <c r="J366" s="30"/>
      <c r="K366" s="93">
        <v>328</v>
      </c>
      <c r="L366" s="93">
        <v>201.6</v>
      </c>
      <c r="M366" s="93">
        <v>105.6</v>
      </c>
      <c r="N366" s="93"/>
      <c r="O366" s="93"/>
      <c r="P366" s="30"/>
      <c r="Q366" s="10"/>
      <c r="R366" s="10"/>
      <c r="S366" s="10"/>
      <c r="T366" s="10"/>
      <c r="U366" s="10"/>
      <c r="V366" s="10"/>
      <c r="W366" s="30"/>
      <c r="X366" s="32">
        <f>Table2[[#This Row],[A 
CAT 
€]]*Table2[[#This Row],[required
amount
CAT A]]</f>
        <v>0</v>
      </c>
      <c r="Y366" s="32">
        <f>Table2[[#This Row],[B 
CAT
€]]*Table2[[#This Row],[required 
amount
CAT B]]</f>
        <v>0</v>
      </c>
      <c r="Z366" s="32"/>
      <c r="AA366" s="32"/>
      <c r="AB366" s="32"/>
      <c r="AC366" s="30"/>
      <c r="AD366" s="33">
        <f>SUM(Table2[[#This Row],[Total value 
CAT A]:[Total value 
CAT E]])</f>
        <v>0</v>
      </c>
      <c r="AE366" s="34"/>
      <c r="AF366" s="34"/>
      <c r="AG366" s="34"/>
      <c r="AH366" s="34"/>
      <c r="AI366" s="34"/>
      <c r="AJ366" s="34"/>
      <c r="AK366" s="34"/>
      <c r="AL366" s="34"/>
    </row>
    <row r="367" spans="1:38" s="35" customFormat="1" ht="11.25" x14ac:dyDescent="0.2">
      <c r="A367" s="4" t="s">
        <v>16</v>
      </c>
      <c r="B367" s="26">
        <v>42588</v>
      </c>
      <c r="C367" s="7">
        <v>0.41666666666666669</v>
      </c>
      <c r="D367" s="7">
        <v>0.59375</v>
      </c>
      <c r="E367" s="25" t="s">
        <v>36</v>
      </c>
      <c r="F367" s="25" t="s">
        <v>47</v>
      </c>
      <c r="G367" s="29" t="s">
        <v>671</v>
      </c>
      <c r="H367" s="25" t="s">
        <v>672</v>
      </c>
      <c r="I367" s="91" t="s">
        <v>116</v>
      </c>
      <c r="J367" s="30"/>
      <c r="K367" s="93">
        <v>28.8</v>
      </c>
      <c r="L367" s="93">
        <v>19.2</v>
      </c>
      <c r="M367" s="93"/>
      <c r="N367" s="93"/>
      <c r="O367" s="93"/>
      <c r="P367" s="30"/>
      <c r="Q367" s="10"/>
      <c r="R367" s="10"/>
      <c r="S367" s="10"/>
      <c r="T367" s="10"/>
      <c r="U367" s="10"/>
      <c r="V367" s="10"/>
      <c r="W367" s="30"/>
      <c r="X367" s="32">
        <f>Table2[[#This Row],[A 
CAT 
€]]*Table2[[#This Row],[required
amount
CAT A]]</f>
        <v>0</v>
      </c>
      <c r="Y367" s="32">
        <f>Table2[[#This Row],[B 
CAT
€]]*Table2[[#This Row],[required 
amount
CAT B]]</f>
        <v>0</v>
      </c>
      <c r="Z367" s="32"/>
      <c r="AA367" s="32"/>
      <c r="AB367" s="32"/>
      <c r="AC367" s="30"/>
      <c r="AD367" s="33">
        <f>SUM(Table2[[#This Row],[Total value 
CAT A]:[Total value 
CAT E]])</f>
        <v>0</v>
      </c>
      <c r="AE367" s="34"/>
      <c r="AF367" s="34"/>
      <c r="AG367" s="34"/>
      <c r="AH367" s="34"/>
      <c r="AI367" s="34"/>
      <c r="AJ367" s="34"/>
      <c r="AK367" s="34"/>
      <c r="AL367" s="34"/>
    </row>
    <row r="368" spans="1:38" s="35" customFormat="1" ht="11.25" x14ac:dyDescent="0.2">
      <c r="A368" s="4" t="s">
        <v>16</v>
      </c>
      <c r="B368" s="26">
        <v>42588</v>
      </c>
      <c r="C368" s="27">
        <v>0.45833333333333331</v>
      </c>
      <c r="D368" s="27">
        <v>0.63541666666666663</v>
      </c>
      <c r="E368" s="4" t="s">
        <v>36</v>
      </c>
      <c r="F368" s="25" t="s">
        <v>47</v>
      </c>
      <c r="G368" s="29" t="s">
        <v>673</v>
      </c>
      <c r="H368" s="4" t="s">
        <v>674</v>
      </c>
      <c r="I368" s="91" t="s">
        <v>116</v>
      </c>
      <c r="J368" s="30"/>
      <c r="K368" s="93">
        <v>19.2</v>
      </c>
      <c r="L368" s="93"/>
      <c r="M368" s="93"/>
      <c r="N368" s="93"/>
      <c r="O368" s="93"/>
      <c r="P368" s="30"/>
      <c r="Q368" s="10"/>
      <c r="R368" s="10"/>
      <c r="S368" s="10"/>
      <c r="T368" s="10"/>
      <c r="U368" s="10"/>
      <c r="V368" s="10"/>
      <c r="W368" s="30"/>
      <c r="X368" s="32">
        <f>Table2[[#This Row],[A 
CAT 
€]]*Table2[[#This Row],[required
amount
CAT A]]</f>
        <v>0</v>
      </c>
      <c r="Y368" s="32">
        <f>Table2[[#This Row],[B 
CAT
€]]*Table2[[#This Row],[required 
amount
CAT B]]</f>
        <v>0</v>
      </c>
      <c r="Z368" s="32"/>
      <c r="AA368" s="32"/>
      <c r="AB368" s="32"/>
      <c r="AC368" s="30"/>
      <c r="AD368" s="33">
        <f>SUM(Table2[[#This Row],[Total value 
CAT A]:[Total value 
CAT E]])</f>
        <v>0</v>
      </c>
      <c r="AE368" s="34"/>
      <c r="AF368" s="34"/>
      <c r="AG368" s="34"/>
      <c r="AH368" s="34"/>
      <c r="AI368" s="34"/>
      <c r="AJ368" s="34"/>
      <c r="AK368" s="34"/>
      <c r="AL368" s="34"/>
    </row>
    <row r="369" spans="1:38" s="35" customFormat="1" ht="11.25" x14ac:dyDescent="0.2">
      <c r="A369" s="4" t="s">
        <v>16</v>
      </c>
      <c r="B369" s="26">
        <v>42588</v>
      </c>
      <c r="C369" s="7">
        <v>0.70833333333333337</v>
      </c>
      <c r="D369" s="7">
        <v>0.88541666666666663</v>
      </c>
      <c r="E369" s="4" t="s">
        <v>33</v>
      </c>
      <c r="F369" s="25" t="s">
        <v>47</v>
      </c>
      <c r="G369" s="29" t="s">
        <v>673</v>
      </c>
      <c r="H369" s="25" t="s">
        <v>675</v>
      </c>
      <c r="I369" s="91" t="s">
        <v>116</v>
      </c>
      <c r="J369" s="30"/>
      <c r="K369" s="93">
        <v>19.2</v>
      </c>
      <c r="L369" s="93"/>
      <c r="M369" s="93"/>
      <c r="N369" s="93"/>
      <c r="O369" s="93"/>
      <c r="P369" s="30"/>
      <c r="Q369" s="10"/>
      <c r="R369" s="10"/>
      <c r="S369" s="10"/>
      <c r="T369" s="10"/>
      <c r="U369" s="10"/>
      <c r="V369" s="10"/>
      <c r="W369" s="30"/>
      <c r="X369" s="32">
        <f>Table2[[#This Row],[A 
CAT 
€]]*Table2[[#This Row],[required
amount
CAT A]]</f>
        <v>0</v>
      </c>
      <c r="Y369" s="32">
        <f>Table2[[#This Row],[B 
CAT
€]]*Table2[[#This Row],[required 
amount
CAT B]]</f>
        <v>0</v>
      </c>
      <c r="Z369" s="32"/>
      <c r="AA369" s="32"/>
      <c r="AB369" s="32"/>
      <c r="AC369" s="30"/>
      <c r="AD369" s="33">
        <f>SUM(Table2[[#This Row],[Total value 
CAT A]:[Total value 
CAT E]])</f>
        <v>0</v>
      </c>
      <c r="AE369" s="34"/>
      <c r="AF369" s="34"/>
      <c r="AG369" s="34"/>
      <c r="AH369" s="34"/>
      <c r="AI369" s="34"/>
      <c r="AJ369" s="34"/>
      <c r="AK369" s="34"/>
      <c r="AL369" s="34"/>
    </row>
    <row r="370" spans="1:38" s="35" customFormat="1" ht="11.25" x14ac:dyDescent="0.2">
      <c r="A370" s="4" t="s">
        <v>16</v>
      </c>
      <c r="B370" s="26">
        <v>42588</v>
      </c>
      <c r="C370" s="27">
        <v>0.75</v>
      </c>
      <c r="D370" s="27">
        <v>0.92708333333333337</v>
      </c>
      <c r="E370" s="4" t="s">
        <v>36</v>
      </c>
      <c r="F370" s="25" t="s">
        <v>47</v>
      </c>
      <c r="G370" s="29" t="s">
        <v>671</v>
      </c>
      <c r="H370" s="4" t="s">
        <v>676</v>
      </c>
      <c r="I370" s="91" t="s">
        <v>116</v>
      </c>
      <c r="J370" s="30"/>
      <c r="K370" s="93">
        <v>28.8</v>
      </c>
      <c r="L370" s="93">
        <v>19.2</v>
      </c>
      <c r="M370" s="93"/>
      <c r="N370" s="93"/>
      <c r="O370" s="93"/>
      <c r="P370" s="30"/>
      <c r="Q370" s="10"/>
      <c r="R370" s="10"/>
      <c r="S370" s="10"/>
      <c r="T370" s="10"/>
      <c r="U370" s="10"/>
      <c r="V370" s="10"/>
      <c r="W370" s="30"/>
      <c r="X370" s="32">
        <f>Table2[[#This Row],[A 
CAT 
€]]*Table2[[#This Row],[required
amount
CAT A]]</f>
        <v>0</v>
      </c>
      <c r="Y370" s="32">
        <f>Table2[[#This Row],[B 
CAT
€]]*Table2[[#This Row],[required 
amount
CAT B]]</f>
        <v>0</v>
      </c>
      <c r="Z370" s="32"/>
      <c r="AA370" s="32"/>
      <c r="AB370" s="32"/>
      <c r="AC370" s="30"/>
      <c r="AD370" s="33">
        <f>SUM(Table2[[#This Row],[Total value 
CAT A]:[Total value 
CAT E]])</f>
        <v>0</v>
      </c>
      <c r="AE370" s="34"/>
      <c r="AF370" s="34"/>
      <c r="AG370" s="34"/>
      <c r="AH370" s="34"/>
      <c r="AI370" s="34"/>
      <c r="AJ370" s="34"/>
      <c r="AK370" s="34"/>
      <c r="AL370" s="34"/>
    </row>
    <row r="371" spans="1:38" s="35" customFormat="1" ht="11.25" x14ac:dyDescent="0.2">
      <c r="A371" s="4" t="s">
        <v>16</v>
      </c>
      <c r="B371" s="26">
        <v>42589</v>
      </c>
      <c r="C371" s="7">
        <v>0.41666666666666669</v>
      </c>
      <c r="D371" s="7">
        <v>0.59375</v>
      </c>
      <c r="E371" s="4" t="s">
        <v>33</v>
      </c>
      <c r="F371" s="25" t="s">
        <v>47</v>
      </c>
      <c r="G371" s="29" t="s">
        <v>671</v>
      </c>
      <c r="H371" s="25" t="s">
        <v>677</v>
      </c>
      <c r="I371" s="91" t="s">
        <v>116</v>
      </c>
      <c r="J371" s="30"/>
      <c r="K371" s="93">
        <v>28.8</v>
      </c>
      <c r="L371" s="93">
        <v>19.2</v>
      </c>
      <c r="M371" s="93"/>
      <c r="N371" s="93"/>
      <c r="O371" s="93"/>
      <c r="P371" s="30"/>
      <c r="Q371" s="10"/>
      <c r="R371" s="10"/>
      <c r="S371" s="10"/>
      <c r="T371" s="10"/>
      <c r="U371" s="10"/>
      <c r="V371" s="10"/>
      <c r="W371" s="30"/>
      <c r="X371" s="32">
        <f>Table2[[#This Row],[A 
CAT 
€]]*Table2[[#This Row],[required
amount
CAT A]]</f>
        <v>0</v>
      </c>
      <c r="Y371" s="32">
        <f>Table2[[#This Row],[B 
CAT
€]]*Table2[[#This Row],[required 
amount
CAT B]]</f>
        <v>0</v>
      </c>
      <c r="Z371" s="32"/>
      <c r="AA371" s="32"/>
      <c r="AB371" s="32"/>
      <c r="AC371" s="30"/>
      <c r="AD371" s="33">
        <f>SUM(Table2[[#This Row],[Total value 
CAT A]:[Total value 
CAT E]])</f>
        <v>0</v>
      </c>
      <c r="AE371" s="34"/>
      <c r="AF371" s="34"/>
      <c r="AG371" s="34"/>
      <c r="AH371" s="34"/>
      <c r="AI371" s="34"/>
      <c r="AJ371" s="34"/>
      <c r="AK371" s="34"/>
      <c r="AL371" s="34"/>
    </row>
    <row r="372" spans="1:38" s="35" customFormat="1" ht="11.25" x14ac:dyDescent="0.2">
      <c r="A372" s="4" t="s">
        <v>16</v>
      </c>
      <c r="B372" s="26">
        <v>42589</v>
      </c>
      <c r="C372" s="27">
        <v>0.45833333333333331</v>
      </c>
      <c r="D372" s="27">
        <v>0.63541666666666663</v>
      </c>
      <c r="E372" s="25" t="s">
        <v>33</v>
      </c>
      <c r="F372" s="25" t="s">
        <v>47</v>
      </c>
      <c r="G372" s="29" t="s">
        <v>673</v>
      </c>
      <c r="H372" s="4" t="s">
        <v>678</v>
      </c>
      <c r="I372" s="91" t="s">
        <v>116</v>
      </c>
      <c r="J372" s="30"/>
      <c r="K372" s="93">
        <v>19.2</v>
      </c>
      <c r="L372" s="93"/>
      <c r="M372" s="93"/>
      <c r="N372" s="93"/>
      <c r="O372" s="93"/>
      <c r="P372" s="30"/>
      <c r="Q372" s="10"/>
      <c r="R372" s="10"/>
      <c r="S372" s="10"/>
      <c r="T372" s="10"/>
      <c r="U372" s="10"/>
      <c r="V372" s="10"/>
      <c r="W372" s="30"/>
      <c r="X372" s="32">
        <f>Table2[[#This Row],[A 
CAT 
€]]*Table2[[#This Row],[required
amount
CAT A]]</f>
        <v>0</v>
      </c>
      <c r="Y372" s="32">
        <f>Table2[[#This Row],[B 
CAT
€]]*Table2[[#This Row],[required 
amount
CAT B]]</f>
        <v>0</v>
      </c>
      <c r="Z372" s="32"/>
      <c r="AA372" s="32"/>
      <c r="AB372" s="32"/>
      <c r="AC372" s="30"/>
      <c r="AD372" s="33">
        <f>SUM(Table2[[#This Row],[Total value 
CAT A]:[Total value 
CAT E]])</f>
        <v>0</v>
      </c>
      <c r="AE372" s="34"/>
      <c r="AF372" s="34"/>
      <c r="AG372" s="34"/>
      <c r="AH372" s="34"/>
      <c r="AI372" s="34"/>
      <c r="AJ372" s="34"/>
      <c r="AK372" s="34"/>
      <c r="AL372" s="34"/>
    </row>
    <row r="373" spans="1:38" s="35" customFormat="1" ht="11.25" x14ac:dyDescent="0.2">
      <c r="A373" s="4" t="s">
        <v>16</v>
      </c>
      <c r="B373" s="26">
        <v>42589</v>
      </c>
      <c r="C373" s="7">
        <v>0.70833333333333337</v>
      </c>
      <c r="D373" s="7">
        <v>0.88541666666666663</v>
      </c>
      <c r="E373" s="25" t="s">
        <v>36</v>
      </c>
      <c r="F373" s="25" t="s">
        <v>47</v>
      </c>
      <c r="G373" s="29" t="s">
        <v>673</v>
      </c>
      <c r="H373" s="25" t="s">
        <v>679</v>
      </c>
      <c r="I373" s="91" t="s">
        <v>116</v>
      </c>
      <c r="J373" s="30"/>
      <c r="K373" s="93">
        <v>19.2</v>
      </c>
      <c r="L373" s="93"/>
      <c r="M373" s="93"/>
      <c r="N373" s="93"/>
      <c r="O373" s="93"/>
      <c r="P373" s="30"/>
      <c r="Q373" s="10"/>
      <c r="R373" s="10"/>
      <c r="S373" s="10"/>
      <c r="T373" s="10"/>
      <c r="U373" s="10"/>
      <c r="V373" s="10"/>
      <c r="W373" s="30"/>
      <c r="X373" s="32">
        <f>Table2[[#This Row],[A 
CAT 
€]]*Table2[[#This Row],[required
amount
CAT A]]</f>
        <v>0</v>
      </c>
      <c r="Y373" s="32">
        <f>Table2[[#This Row],[B 
CAT
€]]*Table2[[#This Row],[required 
amount
CAT B]]</f>
        <v>0</v>
      </c>
      <c r="Z373" s="32"/>
      <c r="AA373" s="32"/>
      <c r="AB373" s="32"/>
      <c r="AC373" s="30"/>
      <c r="AD373" s="33">
        <f>SUM(Table2[[#This Row],[Total value 
CAT A]:[Total value 
CAT E]])</f>
        <v>0</v>
      </c>
      <c r="AE373" s="34"/>
      <c r="AF373" s="34"/>
      <c r="AG373" s="34"/>
      <c r="AH373" s="34"/>
      <c r="AI373" s="34"/>
      <c r="AJ373" s="34"/>
      <c r="AK373" s="34"/>
      <c r="AL373" s="34"/>
    </row>
    <row r="374" spans="1:38" s="35" customFormat="1" ht="11.25" x14ac:dyDescent="0.2">
      <c r="A374" s="4" t="s">
        <v>16</v>
      </c>
      <c r="B374" s="26">
        <v>42589</v>
      </c>
      <c r="C374" s="27">
        <v>0.75</v>
      </c>
      <c r="D374" s="27">
        <v>0.92708333333333337</v>
      </c>
      <c r="E374" s="25" t="s">
        <v>36</v>
      </c>
      <c r="F374" s="25" t="s">
        <v>47</v>
      </c>
      <c r="G374" s="29" t="s">
        <v>671</v>
      </c>
      <c r="H374" s="4" t="s">
        <v>680</v>
      </c>
      <c r="I374" s="91" t="s">
        <v>116</v>
      </c>
      <c r="J374" s="30"/>
      <c r="K374" s="93">
        <v>28.8</v>
      </c>
      <c r="L374" s="93">
        <v>19.2</v>
      </c>
      <c r="M374" s="93"/>
      <c r="N374" s="93"/>
      <c r="O374" s="93"/>
      <c r="P374" s="30"/>
      <c r="Q374" s="10"/>
      <c r="R374" s="10"/>
      <c r="S374" s="10"/>
      <c r="T374" s="10"/>
      <c r="U374" s="10"/>
      <c r="V374" s="10"/>
      <c r="W374" s="30"/>
      <c r="X374" s="32">
        <f>Table2[[#This Row],[A 
CAT 
€]]*Table2[[#This Row],[required
amount
CAT A]]</f>
        <v>0</v>
      </c>
      <c r="Y374" s="32">
        <f>Table2[[#This Row],[B 
CAT
€]]*Table2[[#This Row],[required 
amount
CAT B]]</f>
        <v>0</v>
      </c>
      <c r="Z374" s="32"/>
      <c r="AA374" s="32"/>
      <c r="AB374" s="32"/>
      <c r="AC374" s="30"/>
      <c r="AD374" s="33">
        <f>SUM(Table2[[#This Row],[Total value 
CAT A]:[Total value 
CAT E]])</f>
        <v>0</v>
      </c>
      <c r="AE374" s="34"/>
      <c r="AF374" s="34"/>
      <c r="AG374" s="34"/>
      <c r="AH374" s="34"/>
      <c r="AI374" s="34"/>
      <c r="AJ374" s="34"/>
      <c r="AK374" s="34"/>
      <c r="AL374" s="34"/>
    </row>
    <row r="375" spans="1:38" s="35" customFormat="1" ht="22.5" x14ac:dyDescent="0.2">
      <c r="A375" s="4" t="s">
        <v>16</v>
      </c>
      <c r="B375" s="26">
        <v>42590</v>
      </c>
      <c r="C375" s="7">
        <v>0.41666666666666669</v>
      </c>
      <c r="D375" s="7">
        <v>0.59375</v>
      </c>
      <c r="E375" s="29" t="s">
        <v>681</v>
      </c>
      <c r="F375" s="25" t="s">
        <v>47</v>
      </c>
      <c r="G375" s="29" t="s">
        <v>671</v>
      </c>
      <c r="H375" s="25" t="s">
        <v>682</v>
      </c>
      <c r="I375" s="91" t="s">
        <v>116</v>
      </c>
      <c r="J375" s="30"/>
      <c r="K375" s="93">
        <v>28.8</v>
      </c>
      <c r="L375" s="93">
        <v>19.2</v>
      </c>
      <c r="M375" s="93"/>
      <c r="N375" s="93"/>
      <c r="O375" s="93"/>
      <c r="P375" s="30"/>
      <c r="Q375" s="10"/>
      <c r="R375" s="10"/>
      <c r="S375" s="10"/>
      <c r="T375" s="10"/>
      <c r="U375" s="10"/>
      <c r="V375" s="10"/>
      <c r="W375" s="30"/>
      <c r="X375" s="32">
        <f>Table2[[#This Row],[A 
CAT 
€]]*Table2[[#This Row],[required
amount
CAT A]]</f>
        <v>0</v>
      </c>
      <c r="Y375" s="32">
        <f>Table2[[#This Row],[B 
CAT
€]]*Table2[[#This Row],[required 
amount
CAT B]]</f>
        <v>0</v>
      </c>
      <c r="Z375" s="32"/>
      <c r="AA375" s="32"/>
      <c r="AB375" s="32"/>
      <c r="AC375" s="30"/>
      <c r="AD375" s="33">
        <f>SUM(Table2[[#This Row],[Total value 
CAT A]:[Total value 
CAT E]])</f>
        <v>0</v>
      </c>
      <c r="AE375" s="34"/>
      <c r="AF375" s="34"/>
      <c r="AG375" s="34"/>
      <c r="AH375" s="34"/>
      <c r="AI375" s="34"/>
      <c r="AJ375" s="34"/>
      <c r="AK375" s="34"/>
      <c r="AL375" s="34"/>
    </row>
    <row r="376" spans="1:38" s="35" customFormat="1" ht="22.5" x14ac:dyDescent="0.2">
      <c r="A376" s="4" t="s">
        <v>16</v>
      </c>
      <c r="B376" s="26">
        <v>42590</v>
      </c>
      <c r="C376" s="8">
        <v>0.45833333333333331</v>
      </c>
      <c r="D376" s="8">
        <v>0.63541666666666663</v>
      </c>
      <c r="E376" s="29" t="s">
        <v>681</v>
      </c>
      <c r="F376" s="25" t="s">
        <v>47</v>
      </c>
      <c r="G376" s="29" t="s">
        <v>673</v>
      </c>
      <c r="H376" s="4" t="s">
        <v>683</v>
      </c>
      <c r="I376" s="91" t="s">
        <v>116</v>
      </c>
      <c r="J376" s="30"/>
      <c r="K376" s="93">
        <v>19.2</v>
      </c>
      <c r="L376" s="93"/>
      <c r="M376" s="93"/>
      <c r="N376" s="93"/>
      <c r="O376" s="93"/>
      <c r="P376" s="30"/>
      <c r="Q376" s="10"/>
      <c r="R376" s="10"/>
      <c r="S376" s="10"/>
      <c r="T376" s="10"/>
      <c r="U376" s="10"/>
      <c r="V376" s="10"/>
      <c r="W376" s="30"/>
      <c r="X376" s="32">
        <f>Table2[[#This Row],[A 
CAT 
€]]*Table2[[#This Row],[required
amount
CAT A]]</f>
        <v>0</v>
      </c>
      <c r="Y376" s="32">
        <f>Table2[[#This Row],[B 
CAT
€]]*Table2[[#This Row],[required 
amount
CAT B]]</f>
        <v>0</v>
      </c>
      <c r="Z376" s="32"/>
      <c r="AA376" s="32"/>
      <c r="AB376" s="32"/>
      <c r="AC376" s="30"/>
      <c r="AD376" s="33">
        <f>SUM(Table2[[#This Row],[Total value 
CAT A]:[Total value 
CAT E]])</f>
        <v>0</v>
      </c>
      <c r="AE376" s="34"/>
      <c r="AF376" s="34"/>
      <c r="AG376" s="34"/>
      <c r="AH376" s="34"/>
      <c r="AI376" s="34"/>
      <c r="AJ376" s="34"/>
      <c r="AK376" s="34"/>
      <c r="AL376" s="34"/>
    </row>
    <row r="377" spans="1:38" s="35" customFormat="1" ht="11.25" x14ac:dyDescent="0.2">
      <c r="A377" s="4" t="s">
        <v>16</v>
      </c>
      <c r="B377" s="26">
        <v>42590</v>
      </c>
      <c r="C377" s="8">
        <v>0.70833333333333337</v>
      </c>
      <c r="D377" s="8">
        <v>0.88541666666666663</v>
      </c>
      <c r="E377" s="25" t="s">
        <v>33</v>
      </c>
      <c r="F377" s="25" t="s">
        <v>47</v>
      </c>
      <c r="G377" s="29" t="s">
        <v>673</v>
      </c>
      <c r="H377" s="25" t="s">
        <v>684</v>
      </c>
      <c r="I377" s="91" t="s">
        <v>116</v>
      </c>
      <c r="J377" s="30"/>
      <c r="K377" s="93">
        <v>19.2</v>
      </c>
      <c r="L377" s="93"/>
      <c r="M377" s="93"/>
      <c r="N377" s="93"/>
      <c r="O377" s="93"/>
      <c r="P377" s="30"/>
      <c r="Q377" s="10"/>
      <c r="R377" s="10"/>
      <c r="S377" s="10"/>
      <c r="T377" s="10"/>
      <c r="U377" s="10"/>
      <c r="V377" s="10"/>
      <c r="W377" s="30"/>
      <c r="X377" s="32">
        <f>Table2[[#This Row],[A 
CAT 
€]]*Table2[[#This Row],[required
amount
CAT A]]</f>
        <v>0</v>
      </c>
      <c r="Y377" s="32">
        <f>Table2[[#This Row],[B 
CAT
€]]*Table2[[#This Row],[required 
amount
CAT B]]</f>
        <v>0</v>
      </c>
      <c r="Z377" s="32"/>
      <c r="AA377" s="32"/>
      <c r="AB377" s="32"/>
      <c r="AC377" s="30"/>
      <c r="AD377" s="33">
        <f>SUM(Table2[[#This Row],[Total value 
CAT A]:[Total value 
CAT E]])</f>
        <v>0</v>
      </c>
      <c r="AE377" s="34"/>
      <c r="AF377" s="34"/>
      <c r="AG377" s="34"/>
      <c r="AH377" s="34"/>
      <c r="AI377" s="34"/>
      <c r="AJ377" s="34"/>
      <c r="AK377" s="34"/>
      <c r="AL377" s="34"/>
    </row>
    <row r="378" spans="1:38" s="35" customFormat="1" ht="11.25" x14ac:dyDescent="0.2">
      <c r="A378" s="4" t="s">
        <v>16</v>
      </c>
      <c r="B378" s="26">
        <v>42590</v>
      </c>
      <c r="C378" s="8">
        <v>0.75</v>
      </c>
      <c r="D378" s="8">
        <v>0.92708333333333337</v>
      </c>
      <c r="E378" s="25" t="s">
        <v>33</v>
      </c>
      <c r="F378" s="25" t="s">
        <v>47</v>
      </c>
      <c r="G378" s="29" t="s">
        <v>671</v>
      </c>
      <c r="H378" s="4" t="s">
        <v>685</v>
      </c>
      <c r="I378" s="91" t="s">
        <v>116</v>
      </c>
      <c r="J378" s="30"/>
      <c r="K378" s="93">
        <v>28.8</v>
      </c>
      <c r="L378" s="93">
        <v>19.2</v>
      </c>
      <c r="M378" s="93"/>
      <c r="N378" s="93"/>
      <c r="O378" s="93"/>
      <c r="P378" s="30"/>
      <c r="Q378" s="10"/>
      <c r="R378" s="10"/>
      <c r="S378" s="10"/>
      <c r="T378" s="10"/>
      <c r="U378" s="10"/>
      <c r="V378" s="10"/>
      <c r="W378" s="30"/>
      <c r="X378" s="32">
        <f>Table2[[#This Row],[A 
CAT 
€]]*Table2[[#This Row],[required
amount
CAT A]]</f>
        <v>0</v>
      </c>
      <c r="Y378" s="32">
        <f>Table2[[#This Row],[B 
CAT
€]]*Table2[[#This Row],[required 
amount
CAT B]]</f>
        <v>0</v>
      </c>
      <c r="Z378" s="32"/>
      <c r="AA378" s="32"/>
      <c r="AB378" s="32"/>
      <c r="AC378" s="30"/>
      <c r="AD378" s="33">
        <f>SUM(Table2[[#This Row],[Total value 
CAT A]:[Total value 
CAT E]])</f>
        <v>0</v>
      </c>
      <c r="AE378" s="34"/>
      <c r="AF378" s="34"/>
      <c r="AG378" s="34"/>
      <c r="AH378" s="34"/>
      <c r="AI378" s="34"/>
      <c r="AJ378" s="34"/>
      <c r="AK378" s="34"/>
      <c r="AL378" s="34"/>
    </row>
    <row r="379" spans="1:38" s="35" customFormat="1" ht="11.25" x14ac:dyDescent="0.2">
      <c r="A379" s="4" t="s">
        <v>16</v>
      </c>
      <c r="B379" s="26">
        <v>42591</v>
      </c>
      <c r="C379" s="8">
        <v>0.41666666666666669</v>
      </c>
      <c r="D379" s="8">
        <v>0.59375</v>
      </c>
      <c r="E379" s="25" t="s">
        <v>36</v>
      </c>
      <c r="F379" s="25" t="s">
        <v>47</v>
      </c>
      <c r="G379" s="29" t="s">
        <v>671</v>
      </c>
      <c r="H379" s="25" t="s">
        <v>686</v>
      </c>
      <c r="I379" s="91" t="s">
        <v>116</v>
      </c>
      <c r="J379" s="30"/>
      <c r="K379" s="93">
        <v>28.8</v>
      </c>
      <c r="L379" s="93">
        <v>19.2</v>
      </c>
      <c r="M379" s="93"/>
      <c r="N379" s="93"/>
      <c r="O379" s="93"/>
      <c r="P379" s="30"/>
      <c r="Q379" s="10"/>
      <c r="R379" s="10"/>
      <c r="S379" s="10"/>
      <c r="T379" s="10"/>
      <c r="U379" s="10"/>
      <c r="V379" s="10"/>
      <c r="W379" s="30"/>
      <c r="X379" s="32">
        <f>Table2[[#This Row],[A 
CAT 
€]]*Table2[[#This Row],[required
amount
CAT A]]</f>
        <v>0</v>
      </c>
      <c r="Y379" s="32">
        <f>Table2[[#This Row],[B 
CAT
€]]*Table2[[#This Row],[required 
amount
CAT B]]</f>
        <v>0</v>
      </c>
      <c r="Z379" s="32"/>
      <c r="AA379" s="32"/>
      <c r="AB379" s="32"/>
      <c r="AC379" s="30"/>
      <c r="AD379" s="33">
        <f>SUM(Table2[[#This Row],[Total value 
CAT A]:[Total value 
CAT E]])</f>
        <v>0</v>
      </c>
      <c r="AE379" s="34"/>
      <c r="AF379" s="34"/>
      <c r="AG379" s="34"/>
      <c r="AH379" s="34"/>
      <c r="AI379" s="34"/>
      <c r="AJ379" s="34"/>
      <c r="AK379" s="34"/>
      <c r="AL379" s="34"/>
    </row>
    <row r="380" spans="1:38" s="35" customFormat="1" ht="11.25" x14ac:dyDescent="0.2">
      <c r="A380" s="4" t="s">
        <v>16</v>
      </c>
      <c r="B380" s="26">
        <v>42591</v>
      </c>
      <c r="C380" s="8">
        <v>0.45833333333333331</v>
      </c>
      <c r="D380" s="8">
        <v>0.63541666666666663</v>
      </c>
      <c r="E380" s="25" t="s">
        <v>36</v>
      </c>
      <c r="F380" s="25" t="s">
        <v>47</v>
      </c>
      <c r="G380" s="29" t="s">
        <v>673</v>
      </c>
      <c r="H380" s="4" t="s">
        <v>687</v>
      </c>
      <c r="I380" s="91" t="s">
        <v>116</v>
      </c>
      <c r="J380" s="30"/>
      <c r="K380" s="93">
        <v>19.2</v>
      </c>
      <c r="L380" s="93"/>
      <c r="M380" s="93"/>
      <c r="N380" s="93"/>
      <c r="O380" s="93"/>
      <c r="P380" s="30"/>
      <c r="Q380" s="10"/>
      <c r="R380" s="10"/>
      <c r="S380" s="10"/>
      <c r="T380" s="10"/>
      <c r="U380" s="10"/>
      <c r="V380" s="10"/>
      <c r="W380" s="30"/>
      <c r="X380" s="32">
        <f>Table2[[#This Row],[A 
CAT 
€]]*Table2[[#This Row],[required
amount
CAT A]]</f>
        <v>0</v>
      </c>
      <c r="Y380" s="32">
        <f>Table2[[#This Row],[B 
CAT
€]]*Table2[[#This Row],[required 
amount
CAT B]]</f>
        <v>0</v>
      </c>
      <c r="Z380" s="32"/>
      <c r="AA380" s="32"/>
      <c r="AB380" s="32"/>
      <c r="AC380" s="30"/>
      <c r="AD380" s="33">
        <f>SUM(Table2[[#This Row],[Total value 
CAT A]:[Total value 
CAT E]])</f>
        <v>0</v>
      </c>
      <c r="AE380" s="34"/>
      <c r="AF380" s="34"/>
      <c r="AG380" s="34"/>
      <c r="AH380" s="34"/>
      <c r="AI380" s="34"/>
      <c r="AJ380" s="34"/>
      <c r="AK380" s="34"/>
      <c r="AL380" s="34"/>
    </row>
    <row r="381" spans="1:38" s="35" customFormat="1" ht="11.25" x14ac:dyDescent="0.2">
      <c r="A381" s="4" t="s">
        <v>16</v>
      </c>
      <c r="B381" s="26">
        <v>42591</v>
      </c>
      <c r="C381" s="8">
        <v>0.75</v>
      </c>
      <c r="D381" s="8">
        <v>0.92708333333333337</v>
      </c>
      <c r="E381" s="25" t="s">
        <v>36</v>
      </c>
      <c r="F381" s="25" t="s">
        <v>47</v>
      </c>
      <c r="G381" s="29" t="s">
        <v>671</v>
      </c>
      <c r="H381" s="25" t="s">
        <v>688</v>
      </c>
      <c r="I381" s="91" t="s">
        <v>116</v>
      </c>
      <c r="J381" s="30"/>
      <c r="K381" s="93">
        <v>28.8</v>
      </c>
      <c r="L381" s="93">
        <v>19.2</v>
      </c>
      <c r="M381" s="93"/>
      <c r="N381" s="93"/>
      <c r="O381" s="93"/>
      <c r="P381" s="30"/>
      <c r="Q381" s="10"/>
      <c r="R381" s="10"/>
      <c r="S381" s="10"/>
      <c r="T381" s="10"/>
      <c r="U381" s="10"/>
      <c r="V381" s="10"/>
      <c r="W381" s="30"/>
      <c r="X381" s="32">
        <f>Table2[[#This Row],[A 
CAT 
€]]*Table2[[#This Row],[required
amount
CAT A]]</f>
        <v>0</v>
      </c>
      <c r="Y381" s="32">
        <f>Table2[[#This Row],[B 
CAT
€]]*Table2[[#This Row],[required 
amount
CAT B]]</f>
        <v>0</v>
      </c>
      <c r="Z381" s="32"/>
      <c r="AA381" s="32"/>
      <c r="AB381" s="32"/>
      <c r="AC381" s="30"/>
      <c r="AD381" s="33">
        <f>SUM(Table2[[#This Row],[Total value 
CAT A]:[Total value 
CAT E]])</f>
        <v>0</v>
      </c>
      <c r="AE381" s="34"/>
      <c r="AF381" s="34"/>
      <c r="AG381" s="34"/>
      <c r="AH381" s="34"/>
      <c r="AI381" s="34"/>
      <c r="AJ381" s="34"/>
      <c r="AK381" s="34"/>
      <c r="AL381" s="34"/>
    </row>
    <row r="382" spans="1:38" s="35" customFormat="1" ht="11.25" x14ac:dyDescent="0.2">
      <c r="A382" s="4" t="s">
        <v>16</v>
      </c>
      <c r="B382" s="37">
        <v>42592</v>
      </c>
      <c r="C382" s="8">
        <v>0.41666666666666669</v>
      </c>
      <c r="D382" s="8">
        <v>0.59375</v>
      </c>
      <c r="E382" s="4" t="s">
        <v>33</v>
      </c>
      <c r="F382" s="25" t="s">
        <v>47</v>
      </c>
      <c r="G382" s="29" t="s">
        <v>671</v>
      </c>
      <c r="H382" s="4" t="s">
        <v>689</v>
      </c>
      <c r="I382" s="91" t="s">
        <v>116</v>
      </c>
      <c r="J382" s="30"/>
      <c r="K382" s="93">
        <v>28.8</v>
      </c>
      <c r="L382" s="93">
        <v>19.2</v>
      </c>
      <c r="M382" s="93"/>
      <c r="N382" s="93"/>
      <c r="O382" s="93"/>
      <c r="P382" s="30"/>
      <c r="Q382" s="10"/>
      <c r="R382" s="10"/>
      <c r="S382" s="10"/>
      <c r="T382" s="10"/>
      <c r="U382" s="10"/>
      <c r="V382" s="10"/>
      <c r="W382" s="30"/>
      <c r="X382" s="32">
        <f>Table2[[#This Row],[A 
CAT 
€]]*Table2[[#This Row],[required
amount
CAT A]]</f>
        <v>0</v>
      </c>
      <c r="Y382" s="32">
        <f>Table2[[#This Row],[B 
CAT
€]]*Table2[[#This Row],[required 
amount
CAT B]]</f>
        <v>0</v>
      </c>
      <c r="Z382" s="32"/>
      <c r="AA382" s="32"/>
      <c r="AB382" s="32"/>
      <c r="AC382" s="30"/>
      <c r="AD382" s="33">
        <f>SUM(Table2[[#This Row],[Total value 
CAT A]:[Total value 
CAT E]])</f>
        <v>0</v>
      </c>
      <c r="AE382" s="34"/>
      <c r="AF382" s="34"/>
      <c r="AG382" s="34"/>
      <c r="AH382" s="34"/>
      <c r="AI382" s="34"/>
      <c r="AJ382" s="34"/>
      <c r="AK382" s="34"/>
      <c r="AL382" s="34"/>
    </row>
    <row r="383" spans="1:38" s="35" customFormat="1" ht="11.25" x14ac:dyDescent="0.2">
      <c r="A383" s="4" t="s">
        <v>16</v>
      </c>
      <c r="B383" s="37">
        <v>42592</v>
      </c>
      <c r="C383" s="8">
        <v>0.45833333333333331</v>
      </c>
      <c r="D383" s="8">
        <v>0.63541666666666663</v>
      </c>
      <c r="E383" s="4" t="s">
        <v>33</v>
      </c>
      <c r="F383" s="25" t="s">
        <v>47</v>
      </c>
      <c r="G383" s="29" t="s">
        <v>673</v>
      </c>
      <c r="H383" s="25" t="s">
        <v>690</v>
      </c>
      <c r="I383" s="91" t="s">
        <v>116</v>
      </c>
      <c r="J383" s="30"/>
      <c r="K383" s="93">
        <v>19.2</v>
      </c>
      <c r="L383" s="93"/>
      <c r="M383" s="93"/>
      <c r="N383" s="93"/>
      <c r="O383" s="93"/>
      <c r="P383" s="30"/>
      <c r="Q383" s="10"/>
      <c r="R383" s="10"/>
      <c r="S383" s="10"/>
      <c r="T383" s="10"/>
      <c r="U383" s="10"/>
      <c r="V383" s="10"/>
      <c r="W383" s="30"/>
      <c r="X383" s="32">
        <f>Table2[[#This Row],[A 
CAT 
€]]*Table2[[#This Row],[required
amount
CAT A]]</f>
        <v>0</v>
      </c>
      <c r="Y383" s="32">
        <f>Table2[[#This Row],[B 
CAT
€]]*Table2[[#This Row],[required 
amount
CAT B]]</f>
        <v>0</v>
      </c>
      <c r="Z383" s="32"/>
      <c r="AA383" s="32"/>
      <c r="AB383" s="32"/>
      <c r="AC383" s="30"/>
      <c r="AD383" s="33">
        <f>SUM(Table2[[#This Row],[Total value 
CAT A]:[Total value 
CAT E]])</f>
        <v>0</v>
      </c>
      <c r="AE383" s="34"/>
      <c r="AF383" s="34"/>
      <c r="AG383" s="34"/>
      <c r="AH383" s="34"/>
      <c r="AI383" s="34"/>
      <c r="AJ383" s="34"/>
      <c r="AK383" s="34"/>
      <c r="AL383" s="34"/>
    </row>
    <row r="384" spans="1:38" s="35" customFormat="1" ht="22.5" x14ac:dyDescent="0.2">
      <c r="A384" s="4" t="s">
        <v>16</v>
      </c>
      <c r="B384" s="37">
        <v>42592</v>
      </c>
      <c r="C384" s="8">
        <v>0.70833333333333337</v>
      </c>
      <c r="D384" s="8">
        <v>0.88541666666666663</v>
      </c>
      <c r="E384" s="29" t="s">
        <v>681</v>
      </c>
      <c r="F384" s="25" t="s">
        <v>47</v>
      </c>
      <c r="G384" s="29" t="s">
        <v>673</v>
      </c>
      <c r="H384" s="4" t="s">
        <v>691</v>
      </c>
      <c r="I384" s="91" t="s">
        <v>116</v>
      </c>
      <c r="J384" s="30"/>
      <c r="K384" s="93">
        <v>19.2</v>
      </c>
      <c r="L384" s="93"/>
      <c r="M384" s="93"/>
      <c r="N384" s="93"/>
      <c r="O384" s="93"/>
      <c r="P384" s="30"/>
      <c r="Q384" s="10"/>
      <c r="R384" s="10"/>
      <c r="S384" s="10"/>
      <c r="T384" s="10"/>
      <c r="U384" s="10"/>
      <c r="V384" s="10"/>
      <c r="W384" s="30"/>
      <c r="X384" s="32">
        <f>Table2[[#This Row],[A 
CAT 
€]]*Table2[[#This Row],[required
amount
CAT A]]</f>
        <v>0</v>
      </c>
      <c r="Y384" s="32">
        <f>Table2[[#This Row],[B 
CAT
€]]*Table2[[#This Row],[required 
amount
CAT B]]</f>
        <v>0</v>
      </c>
      <c r="Z384" s="32"/>
      <c r="AA384" s="32"/>
      <c r="AB384" s="32"/>
      <c r="AC384" s="30"/>
      <c r="AD384" s="33">
        <f>SUM(Table2[[#This Row],[Total value 
CAT A]:[Total value 
CAT E]])</f>
        <v>0</v>
      </c>
      <c r="AE384" s="34"/>
      <c r="AF384" s="34"/>
      <c r="AG384" s="34"/>
      <c r="AH384" s="34"/>
      <c r="AI384" s="34"/>
      <c r="AJ384" s="34"/>
      <c r="AK384" s="34"/>
      <c r="AL384" s="34"/>
    </row>
    <row r="385" spans="1:38" s="35" customFormat="1" ht="22.5" x14ac:dyDescent="0.2">
      <c r="A385" s="4" t="s">
        <v>16</v>
      </c>
      <c r="B385" s="37">
        <v>42592</v>
      </c>
      <c r="C385" s="8">
        <v>0.75</v>
      </c>
      <c r="D385" s="8">
        <v>0.92708333333333337</v>
      </c>
      <c r="E385" s="29" t="s">
        <v>681</v>
      </c>
      <c r="F385" s="25" t="s">
        <v>47</v>
      </c>
      <c r="G385" s="29" t="s">
        <v>671</v>
      </c>
      <c r="H385" s="4" t="s">
        <v>692</v>
      </c>
      <c r="I385" s="91" t="s">
        <v>116</v>
      </c>
      <c r="J385" s="30"/>
      <c r="K385" s="93">
        <v>28.8</v>
      </c>
      <c r="L385" s="93">
        <v>19.2</v>
      </c>
      <c r="M385" s="93"/>
      <c r="N385" s="93"/>
      <c r="O385" s="93"/>
      <c r="P385" s="30"/>
      <c r="Q385" s="10"/>
      <c r="R385" s="10"/>
      <c r="S385" s="10"/>
      <c r="T385" s="10"/>
      <c r="U385" s="10"/>
      <c r="V385" s="10"/>
      <c r="W385" s="30"/>
      <c r="X385" s="32">
        <f>Table2[[#This Row],[A 
CAT 
€]]*Table2[[#This Row],[required
amount
CAT A]]</f>
        <v>0</v>
      </c>
      <c r="Y385" s="32">
        <f>Table2[[#This Row],[B 
CAT
€]]*Table2[[#This Row],[required 
amount
CAT B]]</f>
        <v>0</v>
      </c>
      <c r="Z385" s="32"/>
      <c r="AA385" s="32"/>
      <c r="AB385" s="32"/>
      <c r="AC385" s="30"/>
      <c r="AD385" s="33">
        <f>SUM(Table2[[#This Row],[Total value 
CAT A]:[Total value 
CAT E]])</f>
        <v>0</v>
      </c>
      <c r="AE385" s="34"/>
      <c r="AF385" s="34"/>
      <c r="AG385" s="34"/>
      <c r="AH385" s="34"/>
      <c r="AI385" s="34"/>
      <c r="AJ385" s="34"/>
      <c r="AK385" s="34"/>
      <c r="AL385" s="34"/>
    </row>
    <row r="386" spans="1:38" s="35" customFormat="1" ht="11.25" x14ac:dyDescent="0.2">
      <c r="A386" s="4" t="s">
        <v>16</v>
      </c>
      <c r="B386" s="26">
        <v>42593</v>
      </c>
      <c r="C386" s="8">
        <v>0.41666666666666669</v>
      </c>
      <c r="D386" s="8">
        <v>0.59375</v>
      </c>
      <c r="E386" s="29" t="s">
        <v>36</v>
      </c>
      <c r="F386" s="25" t="s">
        <v>47</v>
      </c>
      <c r="G386" s="29" t="s">
        <v>671</v>
      </c>
      <c r="H386" s="25" t="s">
        <v>693</v>
      </c>
      <c r="I386" s="91" t="s">
        <v>116</v>
      </c>
      <c r="J386" s="30"/>
      <c r="K386" s="93">
        <v>28.8</v>
      </c>
      <c r="L386" s="93">
        <v>19.2</v>
      </c>
      <c r="M386" s="93"/>
      <c r="N386" s="93"/>
      <c r="O386" s="93"/>
      <c r="P386" s="30"/>
      <c r="Q386" s="10"/>
      <c r="R386" s="10"/>
      <c r="S386" s="10"/>
      <c r="T386" s="10"/>
      <c r="U386" s="10"/>
      <c r="V386" s="10"/>
      <c r="W386" s="30"/>
      <c r="X386" s="32">
        <f>Table2[[#This Row],[A 
CAT 
€]]*Table2[[#This Row],[required
amount
CAT A]]</f>
        <v>0</v>
      </c>
      <c r="Y386" s="32">
        <f>Table2[[#This Row],[B 
CAT
€]]*Table2[[#This Row],[required 
amount
CAT B]]</f>
        <v>0</v>
      </c>
      <c r="Z386" s="32"/>
      <c r="AA386" s="32"/>
      <c r="AB386" s="32"/>
      <c r="AC386" s="30"/>
      <c r="AD386" s="33">
        <f>SUM(Table2[[#This Row],[Total value 
CAT A]:[Total value 
CAT E]])</f>
        <v>0</v>
      </c>
      <c r="AE386" s="34"/>
      <c r="AF386" s="34"/>
      <c r="AG386" s="34"/>
      <c r="AH386" s="34"/>
      <c r="AI386" s="34"/>
      <c r="AJ386" s="34"/>
      <c r="AK386" s="34"/>
      <c r="AL386" s="34"/>
    </row>
    <row r="387" spans="1:38" s="35" customFormat="1" ht="11.25" x14ac:dyDescent="0.2">
      <c r="A387" s="4" t="s">
        <v>16</v>
      </c>
      <c r="B387" s="26">
        <v>42593</v>
      </c>
      <c r="C387" s="8">
        <v>0.45833333333333331</v>
      </c>
      <c r="D387" s="8">
        <v>0.63541666666666663</v>
      </c>
      <c r="E387" s="29" t="s">
        <v>36</v>
      </c>
      <c r="F387" s="25" t="s">
        <v>47</v>
      </c>
      <c r="G387" s="29" t="s">
        <v>673</v>
      </c>
      <c r="H387" s="25" t="s">
        <v>694</v>
      </c>
      <c r="I387" s="91" t="s">
        <v>116</v>
      </c>
      <c r="J387" s="30"/>
      <c r="K387" s="93">
        <v>19.2</v>
      </c>
      <c r="L387" s="93"/>
      <c r="M387" s="93"/>
      <c r="N387" s="93"/>
      <c r="O387" s="93"/>
      <c r="P387" s="30"/>
      <c r="Q387" s="10"/>
      <c r="R387" s="10"/>
      <c r="S387" s="10"/>
      <c r="T387" s="10"/>
      <c r="U387" s="10"/>
      <c r="V387" s="10"/>
      <c r="W387" s="30"/>
      <c r="X387" s="32">
        <f>Table2[[#This Row],[A 
CAT 
€]]*Table2[[#This Row],[required
amount
CAT A]]</f>
        <v>0</v>
      </c>
      <c r="Y387" s="32">
        <f>Table2[[#This Row],[B 
CAT
€]]*Table2[[#This Row],[required 
amount
CAT B]]</f>
        <v>0</v>
      </c>
      <c r="Z387" s="32"/>
      <c r="AA387" s="32"/>
      <c r="AB387" s="32"/>
      <c r="AC387" s="30"/>
      <c r="AD387" s="33">
        <f>SUM(Table2[[#This Row],[Total value 
CAT A]:[Total value 
CAT E]])</f>
        <v>0</v>
      </c>
      <c r="AE387" s="34"/>
      <c r="AF387" s="34"/>
      <c r="AG387" s="34"/>
      <c r="AH387" s="34"/>
      <c r="AI387" s="34"/>
      <c r="AJ387" s="34"/>
      <c r="AK387" s="34"/>
      <c r="AL387" s="34"/>
    </row>
    <row r="388" spans="1:38" s="35" customFormat="1" ht="11.25" x14ac:dyDescent="0.2">
      <c r="A388" s="25" t="s">
        <v>16</v>
      </c>
      <c r="B388" s="26">
        <v>42593</v>
      </c>
      <c r="C388" s="7">
        <v>0.70833333333333337</v>
      </c>
      <c r="D388" s="7">
        <v>0.88541666666666663</v>
      </c>
      <c r="E388" s="29" t="s">
        <v>33</v>
      </c>
      <c r="F388" s="25" t="s">
        <v>47</v>
      </c>
      <c r="G388" s="29" t="s">
        <v>673</v>
      </c>
      <c r="H388" s="25" t="s">
        <v>695</v>
      </c>
      <c r="I388" s="91" t="s">
        <v>116</v>
      </c>
      <c r="J388" s="30"/>
      <c r="K388" s="93">
        <v>19.2</v>
      </c>
      <c r="L388" s="93"/>
      <c r="M388" s="93"/>
      <c r="N388" s="93"/>
      <c r="O388" s="93"/>
      <c r="P388" s="30"/>
      <c r="Q388" s="10"/>
      <c r="R388" s="10"/>
      <c r="S388" s="10"/>
      <c r="T388" s="10"/>
      <c r="U388" s="10"/>
      <c r="V388" s="10"/>
      <c r="W388" s="30"/>
      <c r="X388" s="32">
        <f>Table2[[#This Row],[A 
CAT 
€]]*Table2[[#This Row],[required
amount
CAT A]]</f>
        <v>0</v>
      </c>
      <c r="Y388" s="32">
        <f>Table2[[#This Row],[B 
CAT
€]]*Table2[[#This Row],[required 
amount
CAT B]]</f>
        <v>0</v>
      </c>
      <c r="Z388" s="32">
        <f>Table2[[#This Row],[C 
CAT
€]]*Table2[[#This Row],[required 
amount
CAT C]]</f>
        <v>0</v>
      </c>
      <c r="AA388" s="32"/>
      <c r="AB388" s="32"/>
      <c r="AC388" s="30"/>
      <c r="AD388" s="33">
        <f>SUM(Table2[[#This Row],[Total value 
CAT A]:[Total value 
CAT E]])</f>
        <v>0</v>
      </c>
      <c r="AE388" s="34"/>
      <c r="AF388" s="34"/>
      <c r="AG388" s="34"/>
      <c r="AH388" s="34"/>
      <c r="AI388" s="34"/>
      <c r="AJ388" s="34"/>
      <c r="AK388" s="34"/>
      <c r="AL388" s="34"/>
    </row>
    <row r="389" spans="1:38" s="35" customFormat="1" ht="11.25" x14ac:dyDescent="0.2">
      <c r="A389" s="4" t="s">
        <v>16</v>
      </c>
      <c r="B389" s="26">
        <v>42593</v>
      </c>
      <c r="C389" s="7">
        <v>0.75</v>
      </c>
      <c r="D389" s="7">
        <v>0.92708333333333337</v>
      </c>
      <c r="E389" s="3" t="s">
        <v>33</v>
      </c>
      <c r="F389" s="4" t="s">
        <v>47</v>
      </c>
      <c r="G389" s="29" t="s">
        <v>671</v>
      </c>
      <c r="H389" s="4" t="s">
        <v>696</v>
      </c>
      <c r="I389" s="91" t="s">
        <v>116</v>
      </c>
      <c r="J389" s="30"/>
      <c r="K389" s="93">
        <v>28.8</v>
      </c>
      <c r="L389" s="93">
        <v>19.2</v>
      </c>
      <c r="M389" s="93"/>
      <c r="N389" s="93"/>
      <c r="O389" s="93"/>
      <c r="P389" s="30"/>
      <c r="Q389" s="10"/>
      <c r="R389" s="10"/>
      <c r="S389" s="10"/>
      <c r="T389" s="10"/>
      <c r="U389" s="10"/>
      <c r="V389" s="10"/>
      <c r="W389" s="30"/>
      <c r="X389" s="32">
        <f>Table2[[#This Row],[A 
CAT 
€]]*Table2[[#This Row],[required
amount
CAT A]]</f>
        <v>0</v>
      </c>
      <c r="Y389" s="32">
        <f>Table2[[#This Row],[B 
CAT
€]]*Table2[[#This Row],[required 
amount
CAT B]]</f>
        <v>0</v>
      </c>
      <c r="Z389" s="32">
        <f>Table2[[#This Row],[C 
CAT
€]]*Table2[[#This Row],[required 
amount
CAT C]]</f>
        <v>0</v>
      </c>
      <c r="AA389" s="32"/>
      <c r="AB389" s="32"/>
      <c r="AC389" s="30"/>
      <c r="AD389" s="33">
        <f>SUM(Table2[[#This Row],[Total value 
CAT A]:[Total value 
CAT E]])</f>
        <v>0</v>
      </c>
      <c r="AE389" s="34"/>
      <c r="AF389" s="34"/>
      <c r="AG389" s="34"/>
      <c r="AH389" s="34"/>
      <c r="AI389" s="34"/>
      <c r="AJ389" s="34"/>
      <c r="AK389" s="34"/>
      <c r="AL389" s="34"/>
    </row>
    <row r="390" spans="1:38" s="35" customFormat="1" ht="22.5" x14ac:dyDescent="0.2">
      <c r="A390" s="25" t="s">
        <v>16</v>
      </c>
      <c r="B390" s="26">
        <v>42594</v>
      </c>
      <c r="C390" s="7">
        <v>0.41666666666666669</v>
      </c>
      <c r="D390" s="7">
        <v>0.59375</v>
      </c>
      <c r="E390" s="29" t="s">
        <v>681</v>
      </c>
      <c r="F390" s="25" t="s">
        <v>47</v>
      </c>
      <c r="G390" s="29" t="s">
        <v>671</v>
      </c>
      <c r="H390" s="25" t="s">
        <v>697</v>
      </c>
      <c r="I390" s="91" t="s">
        <v>116</v>
      </c>
      <c r="J390" s="30"/>
      <c r="K390" s="93">
        <v>28.8</v>
      </c>
      <c r="L390" s="93">
        <v>19.2</v>
      </c>
      <c r="M390" s="93"/>
      <c r="N390" s="93"/>
      <c r="O390" s="93"/>
      <c r="P390" s="30"/>
      <c r="Q390" s="10"/>
      <c r="R390" s="10"/>
      <c r="S390" s="10"/>
      <c r="T390" s="10"/>
      <c r="U390" s="10"/>
      <c r="V390" s="10"/>
      <c r="W390" s="30"/>
      <c r="X390" s="32">
        <f>Table2[[#This Row],[A 
CAT 
€]]*Table2[[#This Row],[required
amount
CAT A]]</f>
        <v>0</v>
      </c>
      <c r="Y390" s="32">
        <f>Table2[[#This Row],[B 
CAT
€]]*Table2[[#This Row],[required 
amount
CAT B]]</f>
        <v>0</v>
      </c>
      <c r="Z390" s="32">
        <f>Table2[[#This Row],[C 
CAT
€]]*Table2[[#This Row],[required 
amount
CAT C]]</f>
        <v>0</v>
      </c>
      <c r="AA390" s="32"/>
      <c r="AB390" s="32"/>
      <c r="AC390" s="30"/>
      <c r="AD390" s="33">
        <f>SUM(Table2[[#This Row],[Total value 
CAT A]:[Total value 
CAT E]])</f>
        <v>0</v>
      </c>
      <c r="AE390" s="34"/>
      <c r="AF390" s="34"/>
      <c r="AG390" s="34"/>
      <c r="AH390" s="34"/>
      <c r="AI390" s="34"/>
      <c r="AJ390" s="34"/>
      <c r="AK390" s="34"/>
      <c r="AL390" s="34"/>
    </row>
    <row r="391" spans="1:38" s="35" customFormat="1" ht="22.5" x14ac:dyDescent="0.2">
      <c r="A391" s="4" t="s">
        <v>16</v>
      </c>
      <c r="B391" s="26">
        <v>42594</v>
      </c>
      <c r="C391" s="7">
        <v>0.45833333333333331</v>
      </c>
      <c r="D391" s="7">
        <v>0.63541666666666663</v>
      </c>
      <c r="E391" s="3" t="s">
        <v>681</v>
      </c>
      <c r="F391" s="4" t="s">
        <v>47</v>
      </c>
      <c r="G391" s="29" t="s">
        <v>673</v>
      </c>
      <c r="H391" s="4" t="s">
        <v>698</v>
      </c>
      <c r="I391" s="91" t="s">
        <v>116</v>
      </c>
      <c r="J391" s="30"/>
      <c r="K391" s="93">
        <v>19.2</v>
      </c>
      <c r="L391" s="93"/>
      <c r="M391" s="93"/>
      <c r="N391" s="93"/>
      <c r="O391" s="93"/>
      <c r="P391" s="30"/>
      <c r="Q391" s="10"/>
      <c r="R391" s="10"/>
      <c r="S391" s="10"/>
      <c r="T391" s="10"/>
      <c r="U391" s="10"/>
      <c r="V391" s="10"/>
      <c r="W391" s="30"/>
      <c r="X391" s="32">
        <f>Table2[[#This Row],[A 
CAT 
€]]*Table2[[#This Row],[required
amount
CAT A]]</f>
        <v>0</v>
      </c>
      <c r="Y391" s="32">
        <f>Table2[[#This Row],[B 
CAT
€]]*Table2[[#This Row],[required 
amount
CAT B]]</f>
        <v>0</v>
      </c>
      <c r="Z391" s="32">
        <f>Table2[[#This Row],[C 
CAT
€]]*Table2[[#This Row],[required 
amount
CAT C]]</f>
        <v>0</v>
      </c>
      <c r="AA391" s="32"/>
      <c r="AB391" s="32"/>
      <c r="AC391" s="30"/>
      <c r="AD391" s="33">
        <f>SUM(Table2[[#This Row],[Total value 
CAT A]:[Total value 
CAT E]])</f>
        <v>0</v>
      </c>
      <c r="AE391" s="34"/>
      <c r="AF391" s="34"/>
      <c r="AG391" s="34"/>
      <c r="AH391" s="34"/>
      <c r="AI391" s="34"/>
      <c r="AJ391" s="34"/>
      <c r="AK391" s="34"/>
      <c r="AL391" s="34"/>
    </row>
    <row r="392" spans="1:38" s="35" customFormat="1" ht="11.25" x14ac:dyDescent="0.2">
      <c r="A392" s="25" t="s">
        <v>16</v>
      </c>
      <c r="B392" s="26">
        <v>42594</v>
      </c>
      <c r="C392" s="7">
        <v>0.70833333333333337</v>
      </c>
      <c r="D392" s="7">
        <v>0.88541666666666663</v>
      </c>
      <c r="E392" s="29" t="s">
        <v>36</v>
      </c>
      <c r="F392" s="25" t="s">
        <v>47</v>
      </c>
      <c r="G392" s="29" t="s">
        <v>673</v>
      </c>
      <c r="H392" s="25" t="s">
        <v>699</v>
      </c>
      <c r="I392" s="91" t="s">
        <v>116</v>
      </c>
      <c r="J392" s="30"/>
      <c r="K392" s="93">
        <v>19.2</v>
      </c>
      <c r="L392" s="93"/>
      <c r="M392" s="93"/>
      <c r="N392" s="93"/>
      <c r="O392" s="93"/>
      <c r="P392" s="30"/>
      <c r="Q392" s="10"/>
      <c r="R392" s="10"/>
      <c r="S392" s="10"/>
      <c r="T392" s="10"/>
      <c r="U392" s="10"/>
      <c r="V392" s="10"/>
      <c r="W392" s="30"/>
      <c r="X392" s="32">
        <f>Table2[[#This Row],[A 
CAT 
€]]*Table2[[#This Row],[required
amount
CAT A]]</f>
        <v>0</v>
      </c>
      <c r="Y392" s="32">
        <f>Table2[[#This Row],[B 
CAT
€]]*Table2[[#This Row],[required 
amount
CAT B]]</f>
        <v>0</v>
      </c>
      <c r="Z392" s="32">
        <f>Table2[[#This Row],[C 
CAT
€]]*Table2[[#This Row],[required 
amount
CAT C]]</f>
        <v>0</v>
      </c>
      <c r="AA392" s="32"/>
      <c r="AB392" s="32"/>
      <c r="AC392" s="30"/>
      <c r="AD392" s="33">
        <f>SUM(Table2[[#This Row],[Total value 
CAT A]:[Total value 
CAT E]])</f>
        <v>0</v>
      </c>
      <c r="AE392" s="34"/>
      <c r="AF392" s="34"/>
      <c r="AG392" s="34"/>
      <c r="AH392" s="34"/>
      <c r="AI392" s="34"/>
      <c r="AJ392" s="34"/>
      <c r="AK392" s="34"/>
      <c r="AL392" s="34"/>
    </row>
    <row r="393" spans="1:38" s="35" customFormat="1" ht="11.25" x14ac:dyDescent="0.2">
      <c r="A393" s="4" t="s">
        <v>16</v>
      </c>
      <c r="B393" s="26">
        <v>42594</v>
      </c>
      <c r="C393" s="7">
        <v>0.75</v>
      </c>
      <c r="D393" s="7">
        <v>0.92708333333333337</v>
      </c>
      <c r="E393" s="3" t="s">
        <v>36</v>
      </c>
      <c r="F393" s="4" t="s">
        <v>47</v>
      </c>
      <c r="G393" s="29" t="s">
        <v>671</v>
      </c>
      <c r="H393" s="4" t="s">
        <v>700</v>
      </c>
      <c r="I393" s="91" t="s">
        <v>116</v>
      </c>
      <c r="J393" s="30"/>
      <c r="K393" s="93">
        <v>28.8</v>
      </c>
      <c r="L393" s="93">
        <v>19.2</v>
      </c>
      <c r="M393" s="93"/>
      <c r="N393" s="93"/>
      <c r="O393" s="93"/>
      <c r="P393" s="30"/>
      <c r="Q393" s="10"/>
      <c r="R393" s="10"/>
      <c r="S393" s="10"/>
      <c r="T393" s="10"/>
      <c r="U393" s="10"/>
      <c r="V393" s="10"/>
      <c r="W393" s="30"/>
      <c r="X393" s="32">
        <f>Table2[[#This Row],[A 
CAT 
€]]*Table2[[#This Row],[required
amount
CAT A]]</f>
        <v>0</v>
      </c>
      <c r="Y393" s="32">
        <f>Table2[[#This Row],[B 
CAT
€]]*Table2[[#This Row],[required 
amount
CAT B]]</f>
        <v>0</v>
      </c>
      <c r="Z393" s="32">
        <f>Table2[[#This Row],[C 
CAT
€]]*Table2[[#This Row],[required 
amount
CAT C]]</f>
        <v>0</v>
      </c>
      <c r="AA393" s="32"/>
      <c r="AB393" s="32"/>
      <c r="AC393" s="30"/>
      <c r="AD393" s="33">
        <f>SUM(Table2[[#This Row],[Total value 
CAT A]:[Total value 
CAT E]])</f>
        <v>0</v>
      </c>
      <c r="AE393" s="34"/>
      <c r="AF393" s="34"/>
      <c r="AG393" s="34"/>
      <c r="AH393" s="34"/>
      <c r="AI393" s="34"/>
      <c r="AJ393" s="34"/>
      <c r="AK393" s="34"/>
      <c r="AL393" s="34"/>
    </row>
    <row r="394" spans="1:38" s="35" customFormat="1" ht="11.25" x14ac:dyDescent="0.2">
      <c r="A394" s="25" t="s">
        <v>16</v>
      </c>
      <c r="B394" s="26">
        <v>42595</v>
      </c>
      <c r="C394" s="7">
        <v>0.41666666666666669</v>
      </c>
      <c r="D394" s="7">
        <v>0.59375</v>
      </c>
      <c r="E394" s="29" t="s">
        <v>33</v>
      </c>
      <c r="F394" s="25" t="s">
        <v>47</v>
      </c>
      <c r="G394" s="29" t="s">
        <v>671</v>
      </c>
      <c r="H394" s="25" t="s">
        <v>701</v>
      </c>
      <c r="I394" s="91" t="s">
        <v>116</v>
      </c>
      <c r="J394" s="30"/>
      <c r="K394" s="93">
        <v>28.8</v>
      </c>
      <c r="L394" s="93">
        <v>19.2</v>
      </c>
      <c r="M394" s="93"/>
      <c r="N394" s="93"/>
      <c r="O394" s="93"/>
      <c r="P394" s="30"/>
      <c r="Q394" s="10"/>
      <c r="R394" s="10"/>
      <c r="S394" s="10"/>
      <c r="T394" s="10"/>
      <c r="U394" s="10"/>
      <c r="V394" s="10"/>
      <c r="W394" s="30"/>
      <c r="X394" s="32">
        <f>Table2[[#This Row],[A 
CAT 
€]]*Table2[[#This Row],[required
amount
CAT A]]</f>
        <v>0</v>
      </c>
      <c r="Y394" s="32">
        <f>Table2[[#This Row],[B 
CAT
€]]*Table2[[#This Row],[required 
amount
CAT B]]</f>
        <v>0</v>
      </c>
      <c r="Z394" s="32">
        <f>Table2[[#This Row],[C 
CAT
€]]*Table2[[#This Row],[required 
amount
CAT C]]</f>
        <v>0</v>
      </c>
      <c r="AA394" s="32"/>
      <c r="AB394" s="32"/>
      <c r="AC394" s="30"/>
      <c r="AD394" s="33">
        <f>SUM(Table2[[#This Row],[Total value 
CAT A]:[Total value 
CAT E]])</f>
        <v>0</v>
      </c>
      <c r="AE394" s="34"/>
      <c r="AF394" s="34"/>
      <c r="AG394" s="34"/>
      <c r="AH394" s="34"/>
      <c r="AI394" s="34"/>
      <c r="AJ394" s="34"/>
      <c r="AK394" s="34"/>
      <c r="AL394" s="34"/>
    </row>
    <row r="395" spans="1:38" s="35" customFormat="1" ht="11.25" x14ac:dyDescent="0.2">
      <c r="A395" s="4" t="s">
        <v>16</v>
      </c>
      <c r="B395" s="26">
        <v>42595</v>
      </c>
      <c r="C395" s="7">
        <v>0.45833333333333331</v>
      </c>
      <c r="D395" s="7">
        <v>0.63541666666666663</v>
      </c>
      <c r="E395" s="3" t="s">
        <v>33</v>
      </c>
      <c r="F395" s="4" t="s">
        <v>47</v>
      </c>
      <c r="G395" s="29" t="s">
        <v>673</v>
      </c>
      <c r="H395" s="4" t="s">
        <v>702</v>
      </c>
      <c r="I395" s="91" t="s">
        <v>116</v>
      </c>
      <c r="J395" s="30"/>
      <c r="K395" s="93">
        <v>19.2</v>
      </c>
      <c r="L395" s="93"/>
      <c r="M395" s="93"/>
      <c r="N395" s="93"/>
      <c r="O395" s="93"/>
      <c r="P395" s="30"/>
      <c r="Q395" s="10"/>
      <c r="R395" s="10"/>
      <c r="S395" s="10"/>
      <c r="T395" s="10"/>
      <c r="U395" s="10"/>
      <c r="V395" s="10"/>
      <c r="W395" s="30"/>
      <c r="X395" s="32">
        <f>Table2[[#This Row],[A 
CAT 
€]]*Table2[[#This Row],[required
amount
CAT A]]</f>
        <v>0</v>
      </c>
      <c r="Y395" s="32">
        <f>Table2[[#This Row],[B 
CAT
€]]*Table2[[#This Row],[required 
amount
CAT B]]</f>
        <v>0</v>
      </c>
      <c r="Z395" s="32">
        <f>Table2[[#This Row],[C 
CAT
€]]*Table2[[#This Row],[required 
amount
CAT C]]</f>
        <v>0</v>
      </c>
      <c r="AA395" s="32"/>
      <c r="AB395" s="32"/>
      <c r="AC395" s="30"/>
      <c r="AD395" s="33">
        <f>SUM(Table2[[#This Row],[Total value 
CAT A]:[Total value 
CAT E]])</f>
        <v>0</v>
      </c>
      <c r="AE395" s="34"/>
      <c r="AF395" s="34"/>
      <c r="AG395" s="34"/>
      <c r="AH395" s="34"/>
      <c r="AI395" s="34"/>
      <c r="AJ395" s="34"/>
      <c r="AK395" s="34"/>
      <c r="AL395" s="34"/>
    </row>
    <row r="396" spans="1:38" s="35" customFormat="1" ht="11.25" x14ac:dyDescent="0.2">
      <c r="A396" s="25" t="s">
        <v>16</v>
      </c>
      <c r="B396" s="26">
        <v>42595</v>
      </c>
      <c r="C396" s="7">
        <v>0.75</v>
      </c>
      <c r="D396" s="7">
        <v>0.92708333333333337</v>
      </c>
      <c r="E396" s="29" t="s">
        <v>33</v>
      </c>
      <c r="F396" s="25" t="s">
        <v>47</v>
      </c>
      <c r="G396" s="29" t="s">
        <v>671</v>
      </c>
      <c r="H396" s="25" t="s">
        <v>703</v>
      </c>
      <c r="I396" s="90" t="s">
        <v>116</v>
      </c>
      <c r="J396" s="30"/>
      <c r="K396" s="93">
        <v>28.8</v>
      </c>
      <c r="L396" s="93">
        <v>19.2</v>
      </c>
      <c r="M396" s="93"/>
      <c r="N396" s="93"/>
      <c r="O396" s="93"/>
      <c r="P396" s="30"/>
      <c r="Q396" s="10"/>
      <c r="R396" s="10"/>
      <c r="S396" s="10"/>
      <c r="T396" s="10"/>
      <c r="U396" s="10"/>
      <c r="V396" s="10"/>
      <c r="W396" s="30"/>
      <c r="X396" s="32">
        <f>Table2[[#This Row],[A 
CAT 
€]]*Table2[[#This Row],[required
amount
CAT A]]</f>
        <v>0</v>
      </c>
      <c r="Y396" s="32">
        <f>Table2[[#This Row],[B 
CAT
€]]*Table2[[#This Row],[required 
amount
CAT B]]</f>
        <v>0</v>
      </c>
      <c r="Z396" s="32">
        <f>Table2[[#This Row],[C 
CAT
€]]*Table2[[#This Row],[required 
amount
CAT C]]</f>
        <v>0</v>
      </c>
      <c r="AA396" s="32"/>
      <c r="AB396" s="32"/>
      <c r="AC396" s="30"/>
      <c r="AD396" s="33">
        <f>SUM(Table2[[#This Row],[Total value 
CAT A]:[Total value 
CAT E]])</f>
        <v>0</v>
      </c>
      <c r="AE396" s="34"/>
      <c r="AF396" s="34"/>
      <c r="AG396" s="34"/>
      <c r="AH396" s="34"/>
      <c r="AI396" s="34"/>
      <c r="AJ396" s="34"/>
      <c r="AK396" s="34"/>
      <c r="AL396" s="34"/>
    </row>
    <row r="397" spans="1:38" s="35" customFormat="1" ht="11.25" x14ac:dyDescent="0.2">
      <c r="A397" s="25" t="s">
        <v>16</v>
      </c>
      <c r="B397" s="26">
        <v>42596</v>
      </c>
      <c r="C397" s="7">
        <v>0.41666666666666669</v>
      </c>
      <c r="D397" s="7">
        <v>0.61458333333333337</v>
      </c>
      <c r="E397" s="29" t="s">
        <v>76</v>
      </c>
      <c r="F397" s="25" t="s">
        <v>47</v>
      </c>
      <c r="G397" s="29" t="s">
        <v>671</v>
      </c>
      <c r="H397" s="25" t="s">
        <v>704</v>
      </c>
      <c r="I397" s="91" t="s">
        <v>116</v>
      </c>
      <c r="J397" s="30"/>
      <c r="K397" s="93">
        <v>33.6</v>
      </c>
      <c r="L397" s="93">
        <v>24</v>
      </c>
      <c r="M397" s="93"/>
      <c r="N397" s="93"/>
      <c r="O397" s="93"/>
      <c r="P397" s="30"/>
      <c r="Q397" s="10"/>
      <c r="R397" s="10"/>
      <c r="S397" s="10"/>
      <c r="T397" s="10"/>
      <c r="U397" s="10"/>
      <c r="V397" s="10"/>
      <c r="W397" s="30"/>
      <c r="X397" s="32">
        <f>Table2[[#This Row],[A 
CAT 
€]]*Table2[[#This Row],[required
amount
CAT A]]</f>
        <v>0</v>
      </c>
      <c r="Y397" s="32">
        <f>Table2[[#This Row],[B 
CAT
€]]*Table2[[#This Row],[required 
amount
CAT B]]</f>
        <v>0</v>
      </c>
      <c r="Z397" s="32">
        <f>Table2[[#This Row],[C 
CAT
€]]*Table2[[#This Row],[required 
amount
CAT C]]</f>
        <v>0</v>
      </c>
      <c r="AA397" s="32"/>
      <c r="AB397" s="32"/>
      <c r="AC397" s="30"/>
      <c r="AD397" s="33">
        <f>SUM(Table2[[#This Row],[Total value 
CAT A]:[Total value 
CAT E]])</f>
        <v>0</v>
      </c>
      <c r="AE397" s="34"/>
      <c r="AF397" s="34"/>
      <c r="AG397" s="34"/>
      <c r="AH397" s="34"/>
      <c r="AI397" s="34"/>
      <c r="AJ397" s="34"/>
      <c r="AK397" s="34"/>
      <c r="AL397" s="34"/>
    </row>
    <row r="398" spans="1:38" s="35" customFormat="1" ht="11.25" x14ac:dyDescent="0.2">
      <c r="A398" s="4" t="s">
        <v>16</v>
      </c>
      <c r="B398" s="26">
        <v>42596</v>
      </c>
      <c r="C398" s="7">
        <v>0.75</v>
      </c>
      <c r="D398" s="7">
        <v>0.94791666666666663</v>
      </c>
      <c r="E398" s="3" t="s">
        <v>76</v>
      </c>
      <c r="F398" s="4" t="s">
        <v>47</v>
      </c>
      <c r="G398" s="29" t="s">
        <v>671</v>
      </c>
      <c r="H398" s="4" t="s">
        <v>705</v>
      </c>
      <c r="I398" s="91" t="s">
        <v>116</v>
      </c>
      <c r="J398" s="30"/>
      <c r="K398" s="93">
        <v>33.6</v>
      </c>
      <c r="L398" s="93">
        <v>24</v>
      </c>
      <c r="M398" s="93"/>
      <c r="N398" s="93"/>
      <c r="O398" s="93"/>
      <c r="P398" s="30"/>
      <c r="Q398" s="10"/>
      <c r="R398" s="10"/>
      <c r="S398" s="10"/>
      <c r="T398" s="10"/>
      <c r="U398" s="10"/>
      <c r="V398" s="10"/>
      <c r="W398" s="30"/>
      <c r="X398" s="32">
        <f>Table2[[#This Row],[A 
CAT 
€]]*Table2[[#This Row],[required
amount
CAT A]]</f>
        <v>0</v>
      </c>
      <c r="Y398" s="32">
        <f>Table2[[#This Row],[B 
CAT
€]]*Table2[[#This Row],[required 
amount
CAT B]]</f>
        <v>0</v>
      </c>
      <c r="Z398" s="32">
        <f>Table2[[#This Row],[C 
CAT
€]]*Table2[[#This Row],[required 
amount
CAT C]]</f>
        <v>0</v>
      </c>
      <c r="AA398" s="32"/>
      <c r="AB398" s="32"/>
      <c r="AC398" s="30"/>
      <c r="AD398" s="33">
        <f>SUM(Table2[[#This Row],[Total value 
CAT A]:[Total value 
CAT E]])</f>
        <v>0</v>
      </c>
      <c r="AE398" s="34"/>
      <c r="AF398" s="34"/>
      <c r="AG398" s="34"/>
      <c r="AH398" s="34"/>
      <c r="AI398" s="34"/>
      <c r="AJ398" s="34"/>
      <c r="AK398" s="34"/>
      <c r="AL398" s="34"/>
    </row>
    <row r="399" spans="1:38" s="35" customFormat="1" ht="11.25" x14ac:dyDescent="0.2">
      <c r="A399" s="25" t="s">
        <v>16</v>
      </c>
      <c r="B399" s="26">
        <v>42597</v>
      </c>
      <c r="C399" s="7">
        <v>0.41666666666666669</v>
      </c>
      <c r="D399" s="7">
        <v>0.61458333333333337</v>
      </c>
      <c r="E399" s="29" t="s">
        <v>75</v>
      </c>
      <c r="F399" s="25" t="s">
        <v>47</v>
      </c>
      <c r="G399" s="29" t="s">
        <v>671</v>
      </c>
      <c r="H399" s="25" t="s">
        <v>706</v>
      </c>
      <c r="I399" s="91" t="s">
        <v>116</v>
      </c>
      <c r="J399" s="30"/>
      <c r="K399" s="93">
        <v>33.6</v>
      </c>
      <c r="L399" s="93">
        <v>24</v>
      </c>
      <c r="M399" s="93"/>
      <c r="N399" s="93"/>
      <c r="O399" s="93"/>
      <c r="P399" s="30"/>
      <c r="Q399" s="10"/>
      <c r="R399" s="10"/>
      <c r="S399" s="10"/>
      <c r="T399" s="10"/>
      <c r="U399" s="10"/>
      <c r="V399" s="10"/>
      <c r="W399" s="30"/>
      <c r="X399" s="32">
        <f>Table2[[#This Row],[A 
CAT 
€]]*Table2[[#This Row],[required
amount
CAT A]]</f>
        <v>0</v>
      </c>
      <c r="Y399" s="32">
        <f>Table2[[#This Row],[B 
CAT
€]]*Table2[[#This Row],[required 
amount
CAT B]]</f>
        <v>0</v>
      </c>
      <c r="Z399" s="32">
        <f>Table2[[#This Row],[C 
CAT
€]]*Table2[[#This Row],[required 
amount
CAT C]]</f>
        <v>0</v>
      </c>
      <c r="AA399" s="32"/>
      <c r="AB399" s="32"/>
      <c r="AC399" s="30"/>
      <c r="AD399" s="33">
        <f>SUM(Table2[[#This Row],[Total value 
CAT A]:[Total value 
CAT E]])</f>
        <v>0</v>
      </c>
      <c r="AE399" s="34"/>
      <c r="AF399" s="34"/>
      <c r="AG399" s="34"/>
      <c r="AH399" s="34"/>
      <c r="AI399" s="34"/>
      <c r="AJ399" s="34"/>
      <c r="AK399" s="34"/>
      <c r="AL399" s="34"/>
    </row>
    <row r="400" spans="1:38" s="35" customFormat="1" ht="11.25" x14ac:dyDescent="0.2">
      <c r="A400" s="4" t="s">
        <v>16</v>
      </c>
      <c r="B400" s="26">
        <v>42597</v>
      </c>
      <c r="C400" s="7">
        <v>0.75</v>
      </c>
      <c r="D400" s="7">
        <v>0.94791666666666663</v>
      </c>
      <c r="E400" s="3" t="s">
        <v>75</v>
      </c>
      <c r="F400" s="4" t="s">
        <v>47</v>
      </c>
      <c r="G400" s="29" t="s">
        <v>671</v>
      </c>
      <c r="H400" s="4" t="s">
        <v>707</v>
      </c>
      <c r="I400" s="91" t="s">
        <v>116</v>
      </c>
      <c r="J400" s="30"/>
      <c r="K400" s="93">
        <v>33.6</v>
      </c>
      <c r="L400" s="93">
        <v>24</v>
      </c>
      <c r="M400" s="93"/>
      <c r="N400" s="93"/>
      <c r="O400" s="93"/>
      <c r="P400" s="30"/>
      <c r="Q400" s="10"/>
      <c r="R400" s="10"/>
      <c r="S400" s="10"/>
      <c r="T400" s="10"/>
      <c r="U400" s="10"/>
      <c r="V400" s="10"/>
      <c r="W400" s="30"/>
      <c r="X400" s="32">
        <f>Table2[[#This Row],[A 
CAT 
€]]*Table2[[#This Row],[required
amount
CAT A]]</f>
        <v>0</v>
      </c>
      <c r="Y400" s="32">
        <f>Table2[[#This Row],[B 
CAT
€]]*Table2[[#This Row],[required 
amount
CAT B]]</f>
        <v>0</v>
      </c>
      <c r="Z400" s="32">
        <f>Table2[[#This Row],[C 
CAT
€]]*Table2[[#This Row],[required 
amount
CAT C]]</f>
        <v>0</v>
      </c>
      <c r="AA400" s="32"/>
      <c r="AB400" s="32"/>
      <c r="AC400" s="30"/>
      <c r="AD400" s="33">
        <f>SUM(Table2[[#This Row],[Total value 
CAT A]:[Total value 
CAT E]])</f>
        <v>0</v>
      </c>
      <c r="AE400" s="34"/>
      <c r="AF400" s="34"/>
      <c r="AG400" s="34"/>
      <c r="AH400" s="34"/>
      <c r="AI400" s="34"/>
      <c r="AJ400" s="34"/>
      <c r="AK400" s="34"/>
      <c r="AL400" s="34"/>
    </row>
    <row r="401" spans="1:38" s="35" customFormat="1" ht="11.25" x14ac:dyDescent="0.2">
      <c r="A401" s="4" t="s">
        <v>16</v>
      </c>
      <c r="B401" s="5">
        <v>42598</v>
      </c>
      <c r="C401" s="7">
        <v>0.5</v>
      </c>
      <c r="D401" s="7">
        <v>0.59375</v>
      </c>
      <c r="E401" s="3" t="s">
        <v>78</v>
      </c>
      <c r="F401" s="4" t="s">
        <v>47</v>
      </c>
      <c r="G401" s="3" t="s">
        <v>671</v>
      </c>
      <c r="H401" s="4" t="s">
        <v>708</v>
      </c>
      <c r="I401" s="91" t="s">
        <v>119</v>
      </c>
      <c r="J401" s="30"/>
      <c r="K401" s="93">
        <v>48</v>
      </c>
      <c r="L401" s="93">
        <v>28.8</v>
      </c>
      <c r="M401" s="93"/>
      <c r="N401" s="93"/>
      <c r="O401" s="93"/>
      <c r="P401" s="30"/>
      <c r="Q401" s="10"/>
      <c r="R401" s="10"/>
      <c r="S401" s="10"/>
      <c r="T401" s="10"/>
      <c r="U401" s="10"/>
      <c r="V401" s="10"/>
      <c r="W401" s="30"/>
      <c r="X401" s="32">
        <f>Table2[[#This Row],[A 
CAT 
€]]*Table2[[#This Row],[required
amount
CAT A]]</f>
        <v>0</v>
      </c>
      <c r="Y401" s="32">
        <f>Table2[[#This Row],[B 
CAT
€]]*Table2[[#This Row],[required 
amount
CAT B]]</f>
        <v>0</v>
      </c>
      <c r="Z401" s="32"/>
      <c r="AA401" s="32"/>
      <c r="AB401" s="32"/>
      <c r="AC401" s="30"/>
      <c r="AD401" s="33">
        <f>SUM(Table2[[#This Row],[Total value 
CAT A]:[Total value 
CAT E]])</f>
        <v>0</v>
      </c>
      <c r="AE401" s="34"/>
      <c r="AF401" s="34"/>
      <c r="AG401" s="34"/>
      <c r="AH401" s="34"/>
      <c r="AI401" s="34"/>
      <c r="AJ401" s="34"/>
      <c r="AK401" s="34"/>
      <c r="AL401" s="34"/>
    </row>
    <row r="402" spans="1:38" s="35" customFormat="1" ht="11.25" x14ac:dyDescent="0.2">
      <c r="A402" s="4" t="s">
        <v>16</v>
      </c>
      <c r="B402" s="5">
        <v>42598</v>
      </c>
      <c r="C402" s="7">
        <v>0.70833333333333337</v>
      </c>
      <c r="D402" s="7">
        <v>0.80208333333333337</v>
      </c>
      <c r="E402" s="29" t="s">
        <v>78</v>
      </c>
      <c r="F402" s="25" t="s">
        <v>47</v>
      </c>
      <c r="G402" s="29" t="s">
        <v>671</v>
      </c>
      <c r="H402" s="25" t="s">
        <v>709</v>
      </c>
      <c r="I402" s="90" t="s">
        <v>119</v>
      </c>
      <c r="J402" s="30"/>
      <c r="K402" s="93">
        <v>48</v>
      </c>
      <c r="L402" s="93">
        <v>28.8</v>
      </c>
      <c r="M402" s="93"/>
      <c r="N402" s="93"/>
      <c r="O402" s="93"/>
      <c r="P402" s="30"/>
      <c r="Q402" s="10"/>
      <c r="R402" s="10"/>
      <c r="S402" s="10"/>
      <c r="T402" s="10"/>
      <c r="U402" s="10"/>
      <c r="V402" s="10"/>
      <c r="W402" s="30"/>
      <c r="X402" s="32">
        <f>Table2[[#This Row],[A 
CAT 
€]]*Table2[[#This Row],[required
amount
CAT A]]</f>
        <v>0</v>
      </c>
      <c r="Y402" s="32">
        <f>Table2[[#This Row],[B 
CAT
€]]*Table2[[#This Row],[required 
amount
CAT B]]</f>
        <v>0</v>
      </c>
      <c r="Z402" s="32"/>
      <c r="AA402" s="32"/>
      <c r="AB402" s="32"/>
      <c r="AC402" s="30"/>
      <c r="AD402" s="33">
        <f>SUM(Table2[[#This Row],[Total value 
CAT A]:[Total value 
CAT E]])</f>
        <v>0</v>
      </c>
      <c r="AE402" s="34"/>
      <c r="AF402" s="34"/>
      <c r="AG402" s="34"/>
      <c r="AH402" s="34"/>
      <c r="AI402" s="34"/>
      <c r="AJ402" s="34"/>
      <c r="AK402" s="34"/>
      <c r="AL402" s="34"/>
    </row>
    <row r="403" spans="1:38" s="35" customFormat="1" ht="11.25" x14ac:dyDescent="0.2">
      <c r="A403" s="25" t="s">
        <v>16</v>
      </c>
      <c r="B403" s="26">
        <v>42599</v>
      </c>
      <c r="C403" s="40">
        <v>0.5</v>
      </c>
      <c r="D403" s="40">
        <v>0.59375</v>
      </c>
      <c r="E403" s="3" t="s">
        <v>77</v>
      </c>
      <c r="F403" s="25" t="s">
        <v>47</v>
      </c>
      <c r="G403" s="29" t="s">
        <v>671</v>
      </c>
      <c r="H403" s="25" t="s">
        <v>710</v>
      </c>
      <c r="I403" s="90" t="s">
        <v>119</v>
      </c>
      <c r="J403" s="30"/>
      <c r="K403" s="93">
        <v>48</v>
      </c>
      <c r="L403" s="93">
        <v>28.8</v>
      </c>
      <c r="M403" s="93"/>
      <c r="N403" s="93"/>
      <c r="O403" s="93"/>
      <c r="P403" s="42"/>
      <c r="Q403" s="11"/>
      <c r="R403" s="10"/>
      <c r="S403" s="10"/>
      <c r="T403" s="10"/>
      <c r="U403" s="10"/>
      <c r="V403" s="10"/>
      <c r="W403" s="43"/>
      <c r="X403" s="44">
        <f>Table2[[#This Row],[A 
CAT 
€]]*Table2[[#This Row],[required
amount
CAT A]]</f>
        <v>0</v>
      </c>
      <c r="Y403" s="32">
        <f>Table2[[#This Row],[B 
CAT
€]]*Table2[[#This Row],[required 
amount
CAT B]]</f>
        <v>0</v>
      </c>
      <c r="Z403" s="32">
        <f>Table2[[#This Row],[C 
CAT
€]]*Table2[[#This Row],[required 
amount
CAT C]]</f>
        <v>0</v>
      </c>
      <c r="AA403" s="32">
        <f>Table2[[#This Row],[D 
CAT
€]]*Table2[[#This Row],[required 
amount
CAT D]]</f>
        <v>0</v>
      </c>
      <c r="AB403" s="32"/>
      <c r="AC403" s="43"/>
      <c r="AD403" s="45">
        <f>SUM(Table2[[#This Row],[Total value 
CAT A]:[Total value 
CAT E]])</f>
        <v>0</v>
      </c>
      <c r="AE403" s="34"/>
      <c r="AF403" s="34"/>
      <c r="AG403" s="34"/>
      <c r="AH403" s="34"/>
      <c r="AI403" s="34"/>
      <c r="AJ403" s="34"/>
      <c r="AK403" s="34"/>
      <c r="AL403" s="34"/>
    </row>
    <row r="404" spans="1:38" s="35" customFormat="1" ht="11.25" x14ac:dyDescent="0.2">
      <c r="A404" s="25" t="s">
        <v>16</v>
      </c>
      <c r="B404" s="5">
        <v>42599</v>
      </c>
      <c r="C404" s="40">
        <v>0.70833333333333337</v>
      </c>
      <c r="D404" s="40">
        <v>0.80208333333333337</v>
      </c>
      <c r="E404" s="3" t="s">
        <v>77</v>
      </c>
      <c r="F404" s="25" t="s">
        <v>47</v>
      </c>
      <c r="G404" s="29" t="s">
        <v>671</v>
      </c>
      <c r="H404" s="25" t="s">
        <v>711</v>
      </c>
      <c r="I404" s="90" t="s">
        <v>119</v>
      </c>
      <c r="J404" s="30"/>
      <c r="K404" s="93">
        <v>48</v>
      </c>
      <c r="L404" s="93">
        <v>28.8</v>
      </c>
      <c r="M404" s="93"/>
      <c r="N404" s="93"/>
      <c r="O404" s="93"/>
      <c r="P404" s="30"/>
      <c r="Q404" s="10"/>
      <c r="R404" s="10"/>
      <c r="S404" s="10"/>
      <c r="T404" s="10"/>
      <c r="U404" s="10"/>
      <c r="V404" s="10"/>
      <c r="W404" s="30"/>
      <c r="X404" s="32">
        <f>Table2[[#This Row],[A 
CAT 
€]]*Table2[[#This Row],[required
amount
CAT A]]</f>
        <v>0</v>
      </c>
      <c r="Y404" s="32"/>
      <c r="Z404" s="32"/>
      <c r="AA404" s="32"/>
      <c r="AB404" s="32"/>
      <c r="AC404" s="30"/>
      <c r="AD404" s="33">
        <f>SUM(Table2[[#This Row],[Total value 
CAT A]:[Total value 
CAT E]])</f>
        <v>0</v>
      </c>
      <c r="AE404" s="34"/>
      <c r="AF404" s="34"/>
      <c r="AG404" s="34"/>
      <c r="AH404" s="34"/>
      <c r="AI404" s="34"/>
      <c r="AJ404" s="34"/>
      <c r="AK404" s="34"/>
      <c r="AL404" s="34"/>
    </row>
    <row r="405" spans="1:38" s="35" customFormat="1" ht="11.25" x14ac:dyDescent="0.2">
      <c r="A405" s="25" t="s">
        <v>16</v>
      </c>
      <c r="B405" s="26">
        <v>42600</v>
      </c>
      <c r="C405" s="40">
        <v>0.5</v>
      </c>
      <c r="D405" s="40">
        <v>0.59375</v>
      </c>
      <c r="E405" s="3" t="s">
        <v>667</v>
      </c>
      <c r="F405" s="25" t="s">
        <v>47</v>
      </c>
      <c r="G405" s="41" t="s">
        <v>671</v>
      </c>
      <c r="H405" s="25" t="s">
        <v>712</v>
      </c>
      <c r="I405" s="90" t="s">
        <v>119</v>
      </c>
      <c r="J405" s="30"/>
      <c r="K405" s="93">
        <v>48</v>
      </c>
      <c r="L405" s="93">
        <v>28.8</v>
      </c>
      <c r="M405" s="93"/>
      <c r="N405" s="93"/>
      <c r="O405" s="93"/>
      <c r="P405" s="42"/>
      <c r="Q405" s="11"/>
      <c r="R405" s="10"/>
      <c r="S405" s="10"/>
      <c r="T405" s="10"/>
      <c r="U405" s="10"/>
      <c r="V405" s="10"/>
      <c r="W405" s="43"/>
      <c r="X405" s="44">
        <f>Table2[[#This Row],[A 
CAT 
€]]*Table2[[#This Row],[required
amount
CAT A]]</f>
        <v>0</v>
      </c>
      <c r="Y405" s="32">
        <f>Table2[[#This Row],[B 
CAT
€]]*Table2[[#This Row],[required 
amount
CAT B]]</f>
        <v>0</v>
      </c>
      <c r="Z405" s="32">
        <f>Table2[[#This Row],[C 
CAT
€]]*Table2[[#This Row],[required 
amount
CAT C]]</f>
        <v>0</v>
      </c>
      <c r="AA405" s="32">
        <f>Table2[[#This Row],[D 
CAT
€]]*Table2[[#This Row],[required 
amount
CAT D]]</f>
        <v>0</v>
      </c>
      <c r="AB405" s="32"/>
      <c r="AC405" s="43"/>
      <c r="AD405" s="45">
        <f>SUM(Table2[[#This Row],[Total value 
CAT A]:[Total value 
CAT E]])</f>
        <v>0</v>
      </c>
      <c r="AE405" s="34"/>
      <c r="AF405" s="34"/>
      <c r="AG405" s="34"/>
      <c r="AH405" s="34"/>
      <c r="AI405" s="34"/>
      <c r="AJ405" s="34"/>
      <c r="AK405" s="34"/>
      <c r="AL405" s="34"/>
    </row>
    <row r="406" spans="1:38" s="35" customFormat="1" ht="22.5" x14ac:dyDescent="0.2">
      <c r="A406" s="25" t="s">
        <v>16</v>
      </c>
      <c r="B406" s="5">
        <v>42600</v>
      </c>
      <c r="C406" s="40">
        <v>0.70833333333333337</v>
      </c>
      <c r="D406" s="40">
        <v>0.8125</v>
      </c>
      <c r="E406" s="3" t="s">
        <v>669</v>
      </c>
      <c r="F406" s="4" t="s">
        <v>47</v>
      </c>
      <c r="G406" s="41" t="s">
        <v>671</v>
      </c>
      <c r="H406" s="25" t="s">
        <v>713</v>
      </c>
      <c r="I406" s="91" t="s">
        <v>119</v>
      </c>
      <c r="J406" s="30"/>
      <c r="K406" s="93">
        <v>76.8</v>
      </c>
      <c r="L406" s="93">
        <v>33.6</v>
      </c>
      <c r="M406" s="93"/>
      <c r="N406" s="93"/>
      <c r="O406" s="93"/>
      <c r="P406" s="30"/>
      <c r="Q406" s="10"/>
      <c r="R406" s="10"/>
      <c r="S406" s="10"/>
      <c r="T406" s="10"/>
      <c r="U406" s="10"/>
      <c r="V406" s="10"/>
      <c r="W406" s="30"/>
      <c r="X406" s="32">
        <f>Table2[[#This Row],[A 
CAT 
€]]*Table2[[#This Row],[required
amount
CAT A]]</f>
        <v>0</v>
      </c>
      <c r="Y406" s="32"/>
      <c r="Z406" s="32"/>
      <c r="AA406" s="32"/>
      <c r="AB406" s="32"/>
      <c r="AC406" s="30"/>
      <c r="AD406" s="33">
        <f>SUM(Table2[[#This Row],[Total value 
CAT A]:[Total value 
CAT E]])</f>
        <v>0</v>
      </c>
      <c r="AE406" s="34"/>
      <c r="AF406" s="34"/>
      <c r="AG406" s="34"/>
      <c r="AH406" s="34"/>
      <c r="AI406" s="34"/>
      <c r="AJ406" s="34"/>
      <c r="AK406" s="34"/>
      <c r="AL406" s="34"/>
    </row>
    <row r="407" spans="1:38" s="35" customFormat="1" ht="11.25" x14ac:dyDescent="0.2">
      <c r="A407" s="25" t="s">
        <v>16</v>
      </c>
      <c r="B407" s="26">
        <v>42601</v>
      </c>
      <c r="C407" s="27">
        <v>0.5</v>
      </c>
      <c r="D407" s="27">
        <v>0.59375</v>
      </c>
      <c r="E407" s="3" t="s">
        <v>663</v>
      </c>
      <c r="F407" s="25" t="s">
        <v>47</v>
      </c>
      <c r="G407" s="29" t="s">
        <v>671</v>
      </c>
      <c r="H407" s="25" t="s">
        <v>714</v>
      </c>
      <c r="I407" s="90" t="s">
        <v>119</v>
      </c>
      <c r="J407" s="30"/>
      <c r="K407" s="93">
        <v>48</v>
      </c>
      <c r="L407" s="93">
        <v>28.8</v>
      </c>
      <c r="M407" s="93"/>
      <c r="N407" s="93"/>
      <c r="O407" s="93"/>
      <c r="P407" s="30"/>
      <c r="Q407" s="10"/>
      <c r="R407" s="10"/>
      <c r="S407" s="10"/>
      <c r="T407" s="10"/>
      <c r="U407" s="10"/>
      <c r="V407" s="10"/>
      <c r="W407" s="30"/>
      <c r="X407" s="32">
        <f>Table2[[#This Row],[A 
CAT 
€]]*Table2[[#This Row],[required
amount
CAT A]]</f>
        <v>0</v>
      </c>
      <c r="Y407" s="32"/>
      <c r="Z407" s="32"/>
      <c r="AA407" s="32"/>
      <c r="AB407" s="32"/>
      <c r="AC407" s="30"/>
      <c r="AD407" s="33">
        <f>SUM(Table2[[#This Row],[Total value 
CAT A]:[Total value 
CAT E]])</f>
        <v>0</v>
      </c>
      <c r="AE407" s="34"/>
      <c r="AF407" s="34"/>
      <c r="AG407" s="34"/>
      <c r="AH407" s="34"/>
      <c r="AI407" s="34"/>
      <c r="AJ407" s="34"/>
      <c r="AK407" s="34"/>
      <c r="AL407" s="34"/>
    </row>
    <row r="408" spans="1:38" s="35" customFormat="1" ht="22.5" x14ac:dyDescent="0.2">
      <c r="A408" s="25" t="s">
        <v>16</v>
      </c>
      <c r="B408" s="5">
        <v>42601</v>
      </c>
      <c r="C408" s="27">
        <v>0.70833333333333337</v>
      </c>
      <c r="D408" s="27">
        <v>0.8125</v>
      </c>
      <c r="E408" s="3" t="s">
        <v>665</v>
      </c>
      <c r="F408" s="4" t="s">
        <v>47</v>
      </c>
      <c r="G408" s="29" t="s">
        <v>671</v>
      </c>
      <c r="H408" s="25" t="s">
        <v>715</v>
      </c>
      <c r="I408" s="91" t="s">
        <v>119</v>
      </c>
      <c r="J408" s="30"/>
      <c r="K408" s="93">
        <v>76.8</v>
      </c>
      <c r="L408" s="93">
        <v>33.6</v>
      </c>
      <c r="M408" s="93"/>
      <c r="N408" s="93"/>
      <c r="O408" s="93"/>
      <c r="P408" s="30"/>
      <c r="Q408" s="10"/>
      <c r="R408" s="10"/>
      <c r="S408" s="10"/>
      <c r="T408" s="10"/>
      <c r="U408" s="10"/>
      <c r="V408" s="10"/>
      <c r="W408" s="30"/>
      <c r="X408" s="32">
        <f>Table2[[#This Row],[A 
CAT 
€]]*Table2[[#This Row],[required
amount
CAT A]]</f>
        <v>0</v>
      </c>
      <c r="Y408" s="32"/>
      <c r="Z408" s="32"/>
      <c r="AA408" s="32"/>
      <c r="AB408" s="32"/>
      <c r="AC408" s="30"/>
      <c r="AD408" s="33">
        <f>SUM(Table2[[#This Row],[Total value 
CAT A]:[Total value 
CAT E]])</f>
        <v>0</v>
      </c>
      <c r="AE408" s="34"/>
      <c r="AF408" s="34"/>
      <c r="AG408" s="34"/>
      <c r="AH408" s="34"/>
      <c r="AI408" s="34"/>
      <c r="AJ408" s="34"/>
      <c r="AK408" s="34"/>
      <c r="AL408" s="34"/>
    </row>
    <row r="409" spans="1:38" s="35" customFormat="1" ht="45" x14ac:dyDescent="0.2">
      <c r="A409" s="4" t="s">
        <v>11</v>
      </c>
      <c r="B409" s="5">
        <v>42588</v>
      </c>
      <c r="C409" s="7">
        <v>0.41666666666666669</v>
      </c>
      <c r="D409" s="7">
        <v>0.54166666666666663</v>
      </c>
      <c r="E409" s="3" t="s">
        <v>716</v>
      </c>
      <c r="F409" s="4" t="s">
        <v>45</v>
      </c>
      <c r="G409" s="3" t="s">
        <v>108</v>
      </c>
      <c r="H409" s="4" t="s">
        <v>717</v>
      </c>
      <c r="I409" s="91" t="s">
        <v>116</v>
      </c>
      <c r="J409" s="30"/>
      <c r="K409" s="93">
        <v>120</v>
      </c>
      <c r="L409" s="93">
        <v>76.8</v>
      </c>
      <c r="M409" s="93">
        <v>33.6</v>
      </c>
      <c r="N409" s="93"/>
      <c r="O409" s="93"/>
      <c r="P409" s="30"/>
      <c r="Q409" s="10"/>
      <c r="R409" s="10"/>
      <c r="S409" s="10"/>
      <c r="T409" s="10"/>
      <c r="U409" s="10"/>
      <c r="V409" s="10"/>
      <c r="W409" s="30"/>
      <c r="X409" s="32">
        <f>Table2[[#This Row],[A 
CAT 
€]]*Table2[[#This Row],[required
amount
CAT A]]</f>
        <v>0</v>
      </c>
      <c r="Y409" s="32">
        <f>Table2[[#This Row],[B 
CAT
€]]*Table2[[#This Row],[required 
amount
CAT B]]</f>
        <v>0</v>
      </c>
      <c r="Z409" s="32">
        <f>Table2[[#This Row],[C 
CAT
€]]*Table2[[#This Row],[required 
amount
CAT C]]</f>
        <v>0</v>
      </c>
      <c r="AA409" s="32"/>
      <c r="AB409" s="32"/>
      <c r="AC409" s="30"/>
      <c r="AD409" s="33">
        <f>SUM(Table2[[#This Row],[Total value 
CAT A]:[Total value 
CAT E]])</f>
        <v>0</v>
      </c>
      <c r="AE409" s="34"/>
      <c r="AF409" s="34"/>
      <c r="AG409" s="34"/>
      <c r="AH409" s="34"/>
      <c r="AI409" s="34"/>
      <c r="AJ409" s="34"/>
      <c r="AK409" s="34"/>
      <c r="AL409" s="34"/>
    </row>
    <row r="410" spans="1:38" s="35" customFormat="1" ht="123.75" x14ac:dyDescent="0.2">
      <c r="A410" s="25" t="s">
        <v>11</v>
      </c>
      <c r="B410" s="5">
        <v>42588</v>
      </c>
      <c r="C410" s="7">
        <v>0.64583333333333337</v>
      </c>
      <c r="D410" s="7">
        <v>0.75694444444444453</v>
      </c>
      <c r="E410" s="3" t="s">
        <v>718</v>
      </c>
      <c r="F410" s="4" t="s">
        <v>45</v>
      </c>
      <c r="G410" s="3" t="s">
        <v>108</v>
      </c>
      <c r="H410" s="25" t="s">
        <v>719</v>
      </c>
      <c r="I410" s="90" t="s">
        <v>119</v>
      </c>
      <c r="J410" s="30"/>
      <c r="K410" s="93">
        <v>328</v>
      </c>
      <c r="L410" s="93">
        <v>201.6</v>
      </c>
      <c r="M410" s="93">
        <v>105.6</v>
      </c>
      <c r="N410" s="93"/>
      <c r="O410" s="93"/>
      <c r="P410" s="30"/>
      <c r="Q410" s="10"/>
      <c r="R410" s="10"/>
      <c r="S410" s="10"/>
      <c r="T410" s="10"/>
      <c r="U410" s="10"/>
      <c r="V410" s="10"/>
      <c r="W410" s="30"/>
      <c r="X410" s="32">
        <f>Table2[[#This Row],[A 
CAT 
€]]*Table2[[#This Row],[required
amount
CAT A]]</f>
        <v>0</v>
      </c>
      <c r="Y410" s="32">
        <f>Table2[[#This Row],[B 
CAT
€]]*Table2[[#This Row],[required 
amount
CAT B]]</f>
        <v>0</v>
      </c>
      <c r="Z410" s="32">
        <f>Table2[[#This Row],[C 
CAT
€]]*Table2[[#This Row],[required 
amount
CAT C]]</f>
        <v>0</v>
      </c>
      <c r="AA410" s="32"/>
      <c r="AB410" s="32"/>
      <c r="AC410" s="30"/>
      <c r="AD410" s="33">
        <f>SUM(Table2[[#This Row],[Total value 
CAT A]:[Total value 
CAT E]])</f>
        <v>0</v>
      </c>
      <c r="AE410" s="34"/>
      <c r="AF410" s="34"/>
      <c r="AG410" s="34"/>
      <c r="AH410" s="34"/>
      <c r="AI410" s="34"/>
      <c r="AJ410" s="34"/>
      <c r="AK410" s="34"/>
      <c r="AL410" s="34"/>
    </row>
    <row r="411" spans="1:38" s="35" customFormat="1" ht="45" x14ac:dyDescent="0.2">
      <c r="A411" s="4" t="s">
        <v>11</v>
      </c>
      <c r="B411" s="5">
        <v>42589</v>
      </c>
      <c r="C411" s="7">
        <v>0.41666666666666669</v>
      </c>
      <c r="D411" s="7">
        <v>0.54166666666666663</v>
      </c>
      <c r="E411" s="3" t="s">
        <v>720</v>
      </c>
      <c r="F411" s="4" t="s">
        <v>45</v>
      </c>
      <c r="G411" s="3" t="s">
        <v>108</v>
      </c>
      <c r="H411" s="4" t="s">
        <v>721</v>
      </c>
      <c r="I411" s="91" t="s">
        <v>116</v>
      </c>
      <c r="J411" s="6" t="e">
        <f>SUM(#REF!)</f>
        <v>#REF!</v>
      </c>
      <c r="K411" s="93">
        <v>120</v>
      </c>
      <c r="L411" s="93">
        <v>76.8</v>
      </c>
      <c r="M411" s="93">
        <v>33.6</v>
      </c>
      <c r="N411" s="93"/>
      <c r="O411" s="93"/>
      <c r="P411" s="6"/>
      <c r="Q411" s="10"/>
      <c r="R411" s="10"/>
      <c r="S411" s="10"/>
      <c r="T411" s="10"/>
      <c r="U411" s="10"/>
      <c r="V411" s="10"/>
      <c r="W411" s="6"/>
      <c r="X411" s="32">
        <f>Table2[[#This Row],[A 
CAT 
€]]*Table2[[#This Row],[required
amount
CAT A]]</f>
        <v>0</v>
      </c>
      <c r="Y411" s="32">
        <f>Table2[[#This Row],[B 
CAT
€]]*Table2[[#This Row],[required 
amount
CAT B]]</f>
        <v>0</v>
      </c>
      <c r="Z411" s="32">
        <f>Table2[[#This Row],[C 
CAT
€]]*Table2[[#This Row],[required 
amount
CAT C]]</f>
        <v>0</v>
      </c>
      <c r="AA411" s="32"/>
      <c r="AB411" s="32"/>
      <c r="AC411" s="6"/>
      <c r="AD411" s="33">
        <f>SUM(Table2[[#This Row],[Total value 
CAT A]:[Total value 
CAT E]])</f>
        <v>0</v>
      </c>
      <c r="AE411" s="34"/>
      <c r="AF411" s="34"/>
      <c r="AG411" s="34"/>
      <c r="AH411" s="34"/>
      <c r="AI411" s="34"/>
      <c r="AJ411" s="34"/>
      <c r="AK411" s="34"/>
      <c r="AL411" s="34"/>
    </row>
    <row r="412" spans="1:38" s="35" customFormat="1" ht="123.75" x14ac:dyDescent="0.2">
      <c r="A412" s="4" t="s">
        <v>11</v>
      </c>
      <c r="B412" s="5">
        <v>42589</v>
      </c>
      <c r="C412" s="7">
        <v>0.64583333333333337</v>
      </c>
      <c r="D412" s="7">
        <v>0.75694444444444453</v>
      </c>
      <c r="E412" s="29" t="s">
        <v>722</v>
      </c>
      <c r="F412" s="4" t="s">
        <v>45</v>
      </c>
      <c r="G412" s="3" t="s">
        <v>108</v>
      </c>
      <c r="H412" s="4" t="s">
        <v>723</v>
      </c>
      <c r="I412" s="91" t="s">
        <v>119</v>
      </c>
      <c r="J412" s="6" t="e">
        <f>SUM(#REF!)</f>
        <v>#REF!</v>
      </c>
      <c r="K412" s="93">
        <v>328</v>
      </c>
      <c r="L412" s="93">
        <v>201.6</v>
      </c>
      <c r="M412" s="93">
        <v>105.6</v>
      </c>
      <c r="N412" s="93"/>
      <c r="O412" s="93"/>
      <c r="P412" s="6"/>
      <c r="Q412" s="10"/>
      <c r="R412" s="10"/>
      <c r="S412" s="10"/>
      <c r="T412" s="10"/>
      <c r="U412" s="10"/>
      <c r="V412" s="10"/>
      <c r="W412" s="6"/>
      <c r="X412" s="32">
        <f>Table2[[#This Row],[A 
CAT 
€]]*Table2[[#This Row],[required
amount
CAT A]]</f>
        <v>0</v>
      </c>
      <c r="Y412" s="32">
        <f>Table2[[#This Row],[B 
CAT
€]]*Table2[[#This Row],[required 
amount
CAT B]]</f>
        <v>0</v>
      </c>
      <c r="Z412" s="32">
        <f>Table2[[#This Row],[C 
CAT
€]]*Table2[[#This Row],[required 
amount
CAT C]]</f>
        <v>0</v>
      </c>
      <c r="AA412" s="32"/>
      <c r="AB412" s="32"/>
      <c r="AC412" s="6"/>
      <c r="AD412" s="33">
        <f>SUM(Table2[[#This Row],[Total value 
CAT A]:[Total value 
CAT E]])</f>
        <v>0</v>
      </c>
      <c r="AE412" s="34"/>
      <c r="AF412" s="34"/>
      <c r="AG412" s="34"/>
      <c r="AH412" s="34"/>
      <c r="AI412" s="34"/>
      <c r="AJ412" s="34"/>
      <c r="AK412" s="34"/>
      <c r="AL412" s="34"/>
    </row>
    <row r="413" spans="1:38" s="35" customFormat="1" ht="45" x14ac:dyDescent="0.2">
      <c r="A413" s="25" t="s">
        <v>11</v>
      </c>
      <c r="B413" s="5">
        <v>42590</v>
      </c>
      <c r="C413" s="7">
        <v>0.41666666666666669</v>
      </c>
      <c r="D413" s="7">
        <v>0.54166666666666663</v>
      </c>
      <c r="E413" s="3" t="s">
        <v>724</v>
      </c>
      <c r="F413" s="4" t="s">
        <v>45</v>
      </c>
      <c r="G413" s="3" t="s">
        <v>108</v>
      </c>
      <c r="H413" s="25" t="s">
        <v>725</v>
      </c>
      <c r="I413" s="91" t="s">
        <v>116</v>
      </c>
      <c r="J413" s="6" t="e">
        <f>SUM(#REF!)</f>
        <v>#REF!</v>
      </c>
      <c r="K413" s="93">
        <v>120</v>
      </c>
      <c r="L413" s="93">
        <v>76.8</v>
      </c>
      <c r="M413" s="93">
        <v>33.6</v>
      </c>
      <c r="N413" s="93"/>
      <c r="O413" s="93"/>
      <c r="P413" s="6"/>
      <c r="Q413" s="10"/>
      <c r="R413" s="10"/>
      <c r="S413" s="10"/>
      <c r="T413" s="10"/>
      <c r="U413" s="10"/>
      <c r="V413" s="10"/>
      <c r="W413" s="6"/>
      <c r="X413" s="32">
        <f>Table2[[#This Row],[A 
CAT 
€]]*Table2[[#This Row],[required
amount
CAT A]]</f>
        <v>0</v>
      </c>
      <c r="Y413" s="32">
        <f>Table2[[#This Row],[B 
CAT
€]]*Table2[[#This Row],[required 
amount
CAT B]]</f>
        <v>0</v>
      </c>
      <c r="Z413" s="32">
        <f>Table2[[#This Row],[C 
CAT
€]]*Table2[[#This Row],[required 
amount
CAT C]]</f>
        <v>0</v>
      </c>
      <c r="AA413" s="32"/>
      <c r="AB413" s="32"/>
      <c r="AC413" s="6"/>
      <c r="AD413" s="33">
        <f>SUM(Table2[[#This Row],[Total value 
CAT A]:[Total value 
CAT E]])</f>
        <v>0</v>
      </c>
      <c r="AE413" s="34"/>
      <c r="AF413" s="34"/>
      <c r="AG413" s="34"/>
      <c r="AH413" s="34"/>
      <c r="AI413" s="34"/>
      <c r="AJ413" s="34"/>
      <c r="AK413" s="34"/>
      <c r="AL413" s="34"/>
    </row>
    <row r="414" spans="1:38" s="35" customFormat="1" ht="123.75" x14ac:dyDescent="0.2">
      <c r="A414" s="4" t="s">
        <v>11</v>
      </c>
      <c r="B414" s="5">
        <v>42590</v>
      </c>
      <c r="C414" s="7">
        <v>0.64583333333333337</v>
      </c>
      <c r="D414" s="7">
        <v>0.75694444444444453</v>
      </c>
      <c r="E414" s="3" t="s">
        <v>726</v>
      </c>
      <c r="F414" s="4" t="s">
        <v>45</v>
      </c>
      <c r="G414" s="3" t="s">
        <v>108</v>
      </c>
      <c r="H414" s="4" t="s">
        <v>727</v>
      </c>
      <c r="I414" s="91" t="s">
        <v>119</v>
      </c>
      <c r="J414" s="6" t="e">
        <f>SUM(#REF!)</f>
        <v>#REF!</v>
      </c>
      <c r="K414" s="93">
        <v>328</v>
      </c>
      <c r="L414" s="93">
        <v>201.6</v>
      </c>
      <c r="M414" s="93">
        <v>105.6</v>
      </c>
      <c r="N414" s="93"/>
      <c r="O414" s="93"/>
      <c r="P414" s="6"/>
      <c r="Q414" s="10"/>
      <c r="R414" s="10"/>
      <c r="S414" s="10"/>
      <c r="T414" s="10"/>
      <c r="U414" s="10"/>
      <c r="V414" s="10"/>
      <c r="W414" s="6"/>
      <c r="X414" s="32">
        <f>Table2[[#This Row],[A 
CAT 
€]]*Table2[[#This Row],[required
amount
CAT A]]</f>
        <v>0</v>
      </c>
      <c r="Y414" s="32">
        <f>Table2[[#This Row],[B 
CAT
€]]*Table2[[#This Row],[required 
amount
CAT B]]</f>
        <v>0</v>
      </c>
      <c r="Z414" s="32">
        <f>Table2[[#This Row],[C 
CAT
€]]*Table2[[#This Row],[required 
amount
CAT C]]</f>
        <v>0</v>
      </c>
      <c r="AA414" s="32"/>
      <c r="AB414" s="32"/>
      <c r="AC414" s="6"/>
      <c r="AD414" s="33">
        <f>SUM(Table2[[#This Row],[Total value 
CAT A]:[Total value 
CAT E]])</f>
        <v>0</v>
      </c>
      <c r="AE414" s="34"/>
      <c r="AF414" s="34"/>
      <c r="AG414" s="34"/>
      <c r="AH414" s="34"/>
      <c r="AI414" s="34"/>
      <c r="AJ414" s="34"/>
      <c r="AK414" s="34"/>
      <c r="AL414" s="34"/>
    </row>
    <row r="415" spans="1:38" s="35" customFormat="1" ht="45" x14ac:dyDescent="0.2">
      <c r="A415" s="4" t="s">
        <v>11</v>
      </c>
      <c r="B415" s="5">
        <v>42591</v>
      </c>
      <c r="C415" s="7">
        <v>0.41666666666666669</v>
      </c>
      <c r="D415" s="7">
        <v>0.54166666666666663</v>
      </c>
      <c r="E415" s="3" t="s">
        <v>728</v>
      </c>
      <c r="F415" s="4" t="s">
        <v>45</v>
      </c>
      <c r="G415" s="3" t="s">
        <v>108</v>
      </c>
      <c r="H415" s="4" t="s">
        <v>729</v>
      </c>
      <c r="I415" s="91" t="s">
        <v>116</v>
      </c>
      <c r="J415" s="6" t="e">
        <f>SUM(#REF!)</f>
        <v>#REF!</v>
      </c>
      <c r="K415" s="93">
        <v>120</v>
      </c>
      <c r="L415" s="93">
        <v>76.8</v>
      </c>
      <c r="M415" s="93">
        <v>33.6</v>
      </c>
      <c r="N415" s="93"/>
      <c r="O415" s="93"/>
      <c r="P415" s="6"/>
      <c r="Q415" s="10"/>
      <c r="R415" s="10"/>
      <c r="S415" s="10"/>
      <c r="T415" s="10"/>
      <c r="U415" s="10"/>
      <c r="V415" s="10"/>
      <c r="W415" s="6"/>
      <c r="X415" s="32">
        <f>Table2[[#This Row],[A 
CAT 
€]]*Table2[[#This Row],[required
amount
CAT A]]</f>
        <v>0</v>
      </c>
      <c r="Y415" s="32">
        <f>Table2[[#This Row],[B 
CAT
€]]*Table2[[#This Row],[required 
amount
CAT B]]</f>
        <v>0</v>
      </c>
      <c r="Z415" s="32">
        <f>Table2[[#This Row],[C 
CAT
€]]*Table2[[#This Row],[required 
amount
CAT C]]</f>
        <v>0</v>
      </c>
      <c r="AA415" s="32"/>
      <c r="AB415" s="32"/>
      <c r="AC415" s="6"/>
      <c r="AD415" s="33">
        <f>SUM(Table2[[#This Row],[Total value 
CAT A]:[Total value 
CAT E]])</f>
        <v>0</v>
      </c>
      <c r="AE415" s="34"/>
      <c r="AF415" s="34"/>
      <c r="AG415" s="34"/>
      <c r="AH415" s="34"/>
      <c r="AI415" s="34"/>
      <c r="AJ415" s="34"/>
      <c r="AK415" s="34"/>
      <c r="AL415" s="34"/>
    </row>
    <row r="416" spans="1:38" s="35" customFormat="1" ht="123.75" x14ac:dyDescent="0.2">
      <c r="A416" s="25" t="s">
        <v>11</v>
      </c>
      <c r="B416" s="5">
        <v>42591</v>
      </c>
      <c r="C416" s="7">
        <v>0.64583333333333337</v>
      </c>
      <c r="D416" s="7">
        <v>0.75694444444444453</v>
      </c>
      <c r="E416" s="3" t="s">
        <v>730</v>
      </c>
      <c r="F416" s="4" t="s">
        <v>45</v>
      </c>
      <c r="G416" s="3" t="s">
        <v>108</v>
      </c>
      <c r="H416" s="25" t="s">
        <v>731</v>
      </c>
      <c r="I416" s="91" t="s">
        <v>119</v>
      </c>
      <c r="J416" s="6" t="e">
        <f>SUM(#REF!)</f>
        <v>#REF!</v>
      </c>
      <c r="K416" s="93">
        <v>328</v>
      </c>
      <c r="L416" s="93">
        <v>201.6</v>
      </c>
      <c r="M416" s="93">
        <v>105.6</v>
      </c>
      <c r="N416" s="93"/>
      <c r="O416" s="93"/>
      <c r="P416" s="6"/>
      <c r="Q416" s="10"/>
      <c r="R416" s="10"/>
      <c r="S416" s="10"/>
      <c r="T416" s="10"/>
      <c r="U416" s="10"/>
      <c r="V416" s="10"/>
      <c r="W416" s="6"/>
      <c r="X416" s="32">
        <f>Table2[[#This Row],[A 
CAT 
€]]*Table2[[#This Row],[required
amount
CAT A]]</f>
        <v>0</v>
      </c>
      <c r="Y416" s="32">
        <f>Table2[[#This Row],[B 
CAT
€]]*Table2[[#This Row],[required 
amount
CAT B]]</f>
        <v>0</v>
      </c>
      <c r="Z416" s="32">
        <f>Table2[[#This Row],[C 
CAT
€]]*Table2[[#This Row],[required 
amount
CAT C]]</f>
        <v>0</v>
      </c>
      <c r="AA416" s="32"/>
      <c r="AB416" s="32"/>
      <c r="AC416" s="6"/>
      <c r="AD416" s="33">
        <f>SUM(Table2[[#This Row],[Total value 
CAT A]:[Total value 
CAT E]])</f>
        <v>0</v>
      </c>
      <c r="AE416" s="34"/>
      <c r="AF416" s="34"/>
      <c r="AG416" s="34"/>
      <c r="AH416" s="34"/>
      <c r="AI416" s="34"/>
      <c r="AJ416" s="34"/>
      <c r="AK416" s="34"/>
      <c r="AL416" s="34"/>
    </row>
    <row r="417" spans="1:38" s="35" customFormat="1" ht="45" x14ac:dyDescent="0.2">
      <c r="A417" s="1" t="s">
        <v>11</v>
      </c>
      <c r="B417" s="5">
        <v>42592</v>
      </c>
      <c r="C417" s="9">
        <v>0.41666666666666669</v>
      </c>
      <c r="D417" s="9">
        <v>0.54166666666666663</v>
      </c>
      <c r="E417" s="3" t="s">
        <v>732</v>
      </c>
      <c r="F417" s="4" t="s">
        <v>45</v>
      </c>
      <c r="G417" s="29" t="s">
        <v>108</v>
      </c>
      <c r="H417" s="4" t="s">
        <v>733</v>
      </c>
      <c r="I417" s="91" t="s">
        <v>116</v>
      </c>
      <c r="J417" s="6" t="e">
        <f>SUM(#REF!)</f>
        <v>#REF!</v>
      </c>
      <c r="K417" s="93">
        <v>120</v>
      </c>
      <c r="L417" s="93">
        <v>76.8</v>
      </c>
      <c r="M417" s="93">
        <v>33.6</v>
      </c>
      <c r="N417" s="93"/>
      <c r="O417" s="93"/>
      <c r="P417" s="6"/>
      <c r="Q417" s="10"/>
      <c r="R417" s="10"/>
      <c r="S417" s="10"/>
      <c r="T417" s="10"/>
      <c r="U417" s="10"/>
      <c r="V417" s="10"/>
      <c r="W417" s="6"/>
      <c r="X417" s="32">
        <f>Table2[[#This Row],[A 
CAT 
€]]*Table2[[#This Row],[required
amount
CAT A]]</f>
        <v>0</v>
      </c>
      <c r="Y417" s="32">
        <f>Table2[[#This Row],[B 
CAT
€]]*Table2[[#This Row],[required 
amount
CAT B]]</f>
        <v>0</v>
      </c>
      <c r="Z417" s="32"/>
      <c r="AA417" s="32"/>
      <c r="AB417" s="32"/>
      <c r="AC417" s="6"/>
      <c r="AD417" s="33">
        <f>SUM(Table2[[#This Row],[Total value 
CAT A]:[Total value 
CAT E]])</f>
        <v>0</v>
      </c>
      <c r="AE417" s="34"/>
      <c r="AF417" s="34"/>
      <c r="AG417" s="34"/>
      <c r="AH417" s="34"/>
      <c r="AI417" s="34"/>
      <c r="AJ417" s="34"/>
      <c r="AK417" s="34"/>
      <c r="AL417" s="34"/>
    </row>
    <row r="418" spans="1:38" s="35" customFormat="1" ht="123.75" x14ac:dyDescent="0.2">
      <c r="A418" s="1" t="s">
        <v>11</v>
      </c>
      <c r="B418" s="5">
        <v>42592</v>
      </c>
      <c r="C418" s="9">
        <v>0.64583333333333337</v>
      </c>
      <c r="D418" s="9">
        <v>0.75694444444444453</v>
      </c>
      <c r="E418" s="3" t="s">
        <v>734</v>
      </c>
      <c r="F418" s="4" t="s">
        <v>45</v>
      </c>
      <c r="G418" s="29" t="s">
        <v>108</v>
      </c>
      <c r="H418" s="4" t="s">
        <v>735</v>
      </c>
      <c r="I418" s="91" t="s">
        <v>119</v>
      </c>
      <c r="J418" s="6" t="e">
        <f>SUM(#REF!)</f>
        <v>#REF!</v>
      </c>
      <c r="K418" s="93">
        <v>328</v>
      </c>
      <c r="L418" s="93">
        <v>201.6</v>
      </c>
      <c r="M418" s="93">
        <v>105.6</v>
      </c>
      <c r="N418" s="93"/>
      <c r="O418" s="93"/>
      <c r="P418" s="6"/>
      <c r="Q418" s="10"/>
      <c r="R418" s="10"/>
      <c r="S418" s="10"/>
      <c r="T418" s="10"/>
      <c r="U418" s="10"/>
      <c r="V418" s="10"/>
      <c r="W418" s="6"/>
      <c r="X418" s="32">
        <f>Table2[[#This Row],[A 
CAT 
€]]*Table2[[#This Row],[required
amount
CAT A]]</f>
        <v>0</v>
      </c>
      <c r="Y418" s="32">
        <f>Table2[[#This Row],[B 
CAT
€]]*Table2[[#This Row],[required 
amount
CAT B]]</f>
        <v>0</v>
      </c>
      <c r="Z418" s="32"/>
      <c r="AA418" s="32"/>
      <c r="AB418" s="32"/>
      <c r="AC418" s="6"/>
      <c r="AD418" s="33">
        <f>SUM(Table2[[#This Row],[Total value 
CAT A]:[Total value 
CAT E]])</f>
        <v>0</v>
      </c>
      <c r="AE418" s="34"/>
      <c r="AF418" s="34"/>
      <c r="AG418" s="34"/>
      <c r="AH418" s="34"/>
      <c r="AI418" s="34"/>
      <c r="AJ418" s="34"/>
      <c r="AK418" s="34"/>
      <c r="AL418" s="34"/>
    </row>
    <row r="419" spans="1:38" s="35" customFormat="1" ht="45" x14ac:dyDescent="0.2">
      <c r="A419" s="1" t="s">
        <v>11</v>
      </c>
      <c r="B419" s="2">
        <v>42593</v>
      </c>
      <c r="C419" s="9">
        <v>0.41666666666666669</v>
      </c>
      <c r="D419" s="9">
        <v>0.54166666666666663</v>
      </c>
      <c r="E419" s="3" t="s">
        <v>736</v>
      </c>
      <c r="F419" s="4" t="s">
        <v>45</v>
      </c>
      <c r="G419" s="29" t="s">
        <v>108</v>
      </c>
      <c r="H419" s="4" t="s">
        <v>737</v>
      </c>
      <c r="I419" s="91" t="s">
        <v>116</v>
      </c>
      <c r="J419" s="6" t="e">
        <f>SUM(#REF!)</f>
        <v>#REF!</v>
      </c>
      <c r="K419" s="93">
        <v>120</v>
      </c>
      <c r="L419" s="93">
        <v>76.8</v>
      </c>
      <c r="M419" s="93">
        <v>33.6</v>
      </c>
      <c r="N419" s="93"/>
      <c r="O419" s="93"/>
      <c r="P419" s="6"/>
      <c r="Q419" s="10"/>
      <c r="R419" s="10"/>
      <c r="S419" s="10"/>
      <c r="T419" s="10"/>
      <c r="U419" s="10"/>
      <c r="V419" s="10"/>
      <c r="W419" s="6"/>
      <c r="X419" s="32">
        <f>Table2[[#This Row],[A 
CAT 
€]]*Table2[[#This Row],[required
amount
CAT A]]</f>
        <v>0</v>
      </c>
      <c r="Y419" s="32">
        <f>Table2[[#This Row],[B 
CAT
€]]*Table2[[#This Row],[required 
amount
CAT B]]</f>
        <v>0</v>
      </c>
      <c r="Z419" s="32"/>
      <c r="AA419" s="32"/>
      <c r="AB419" s="32"/>
      <c r="AC419" s="6"/>
      <c r="AD419" s="33">
        <f>SUM(Table2[[#This Row],[Total value 
CAT A]:[Total value 
CAT E]])</f>
        <v>0</v>
      </c>
      <c r="AE419" s="34"/>
      <c r="AF419" s="34"/>
      <c r="AG419" s="34"/>
      <c r="AH419" s="34"/>
      <c r="AI419" s="34"/>
      <c r="AJ419" s="34"/>
      <c r="AK419" s="34"/>
      <c r="AL419" s="34"/>
    </row>
    <row r="420" spans="1:38" s="35" customFormat="1" ht="123.75" x14ac:dyDescent="0.2">
      <c r="A420" s="1" t="s">
        <v>11</v>
      </c>
      <c r="B420" s="2">
        <v>42593</v>
      </c>
      <c r="C420" s="9">
        <v>0.64583333333333337</v>
      </c>
      <c r="D420" s="9">
        <v>0.75694444444444453</v>
      </c>
      <c r="E420" s="3" t="s">
        <v>738</v>
      </c>
      <c r="F420" s="4" t="s">
        <v>45</v>
      </c>
      <c r="G420" s="29" t="s">
        <v>108</v>
      </c>
      <c r="H420" s="4" t="s">
        <v>739</v>
      </c>
      <c r="I420" s="91" t="s">
        <v>119</v>
      </c>
      <c r="J420" s="6" t="e">
        <f>SUM(#REF!)</f>
        <v>#REF!</v>
      </c>
      <c r="K420" s="93">
        <v>328</v>
      </c>
      <c r="L420" s="93">
        <v>201.6</v>
      </c>
      <c r="M420" s="93">
        <v>105.6</v>
      </c>
      <c r="N420" s="93"/>
      <c r="O420" s="93"/>
      <c r="P420" s="6"/>
      <c r="Q420" s="10"/>
      <c r="R420" s="10"/>
      <c r="S420" s="10"/>
      <c r="T420" s="10"/>
      <c r="U420" s="10"/>
      <c r="V420" s="10"/>
      <c r="W420" s="6"/>
      <c r="X420" s="32">
        <f>Table2[[#This Row],[A 
CAT 
€]]*Table2[[#This Row],[required
amount
CAT A]]</f>
        <v>0</v>
      </c>
      <c r="Y420" s="32">
        <f>Table2[[#This Row],[B 
CAT
€]]*Table2[[#This Row],[required 
amount
CAT B]]</f>
        <v>0</v>
      </c>
      <c r="Z420" s="32"/>
      <c r="AA420" s="32"/>
      <c r="AB420" s="32"/>
      <c r="AC420" s="6"/>
      <c r="AD420" s="33">
        <f>SUM(Table2[[#This Row],[Total value 
CAT A]:[Total value 
CAT E]])</f>
        <v>0</v>
      </c>
      <c r="AE420" s="34"/>
      <c r="AF420" s="34"/>
      <c r="AG420" s="34"/>
      <c r="AH420" s="34"/>
      <c r="AI420" s="34"/>
      <c r="AJ420" s="34"/>
      <c r="AK420" s="34"/>
      <c r="AL420" s="34"/>
    </row>
    <row r="421" spans="1:38" s="35" customFormat="1" ht="45" x14ac:dyDescent="0.2">
      <c r="A421" s="1" t="s">
        <v>11</v>
      </c>
      <c r="B421" s="2">
        <v>42594</v>
      </c>
      <c r="C421" s="9">
        <v>0.41666666666666669</v>
      </c>
      <c r="D421" s="9">
        <v>0.54166666666666663</v>
      </c>
      <c r="E421" s="3" t="s">
        <v>740</v>
      </c>
      <c r="F421" s="4" t="s">
        <v>45</v>
      </c>
      <c r="G421" s="29" t="s">
        <v>108</v>
      </c>
      <c r="H421" s="4" t="s">
        <v>741</v>
      </c>
      <c r="I421" s="91" t="s">
        <v>116</v>
      </c>
      <c r="J421" s="6" t="e">
        <f>SUM(#REF!)</f>
        <v>#REF!</v>
      </c>
      <c r="K421" s="93">
        <v>120</v>
      </c>
      <c r="L421" s="93">
        <v>76.8</v>
      </c>
      <c r="M421" s="93">
        <v>33.6</v>
      </c>
      <c r="N421" s="93"/>
      <c r="O421" s="93"/>
      <c r="P421" s="6"/>
      <c r="Q421" s="10"/>
      <c r="R421" s="10"/>
      <c r="S421" s="10"/>
      <c r="T421" s="10"/>
      <c r="U421" s="10"/>
      <c r="V421" s="10"/>
      <c r="W421" s="6"/>
      <c r="X421" s="32">
        <f>Table2[[#This Row],[A 
CAT 
€]]*Table2[[#This Row],[required
amount
CAT A]]</f>
        <v>0</v>
      </c>
      <c r="Y421" s="32">
        <f>Table2[[#This Row],[B 
CAT
€]]*Table2[[#This Row],[required 
amount
CAT B]]</f>
        <v>0</v>
      </c>
      <c r="Z421" s="32"/>
      <c r="AA421" s="32"/>
      <c r="AB421" s="32"/>
      <c r="AC421" s="6"/>
      <c r="AD421" s="33">
        <f>SUM(Table2[[#This Row],[Total value 
CAT A]:[Total value 
CAT E]])</f>
        <v>0</v>
      </c>
      <c r="AE421" s="34"/>
      <c r="AF421" s="34"/>
      <c r="AG421" s="34"/>
      <c r="AH421" s="34"/>
      <c r="AI421" s="34"/>
      <c r="AJ421" s="34"/>
      <c r="AK421" s="34"/>
      <c r="AL421" s="34"/>
    </row>
    <row r="422" spans="1:38" s="35" customFormat="1" ht="123.75" x14ac:dyDescent="0.2">
      <c r="A422" s="1" t="s">
        <v>11</v>
      </c>
      <c r="B422" s="2">
        <v>42594</v>
      </c>
      <c r="C422" s="9">
        <v>0.64583333333333337</v>
      </c>
      <c r="D422" s="9">
        <v>0.75694444444444453</v>
      </c>
      <c r="E422" s="3" t="s">
        <v>742</v>
      </c>
      <c r="F422" s="4" t="s">
        <v>45</v>
      </c>
      <c r="G422" s="29" t="s">
        <v>108</v>
      </c>
      <c r="H422" s="4" t="s">
        <v>743</v>
      </c>
      <c r="I422" s="91" t="s">
        <v>119</v>
      </c>
      <c r="J422" s="6" t="e">
        <f>SUM(#REF!)</f>
        <v>#REF!</v>
      </c>
      <c r="K422" s="93">
        <v>328</v>
      </c>
      <c r="L422" s="93">
        <v>201.6</v>
      </c>
      <c r="M422" s="93">
        <v>105.6</v>
      </c>
      <c r="N422" s="93"/>
      <c r="O422" s="93"/>
      <c r="P422" s="6"/>
      <c r="Q422" s="10"/>
      <c r="R422" s="10"/>
      <c r="S422" s="10"/>
      <c r="T422" s="10"/>
      <c r="U422" s="10"/>
      <c r="V422" s="10"/>
      <c r="W422" s="6"/>
      <c r="X422" s="32">
        <f>Table2[[#This Row],[A 
CAT 
€]]*Table2[[#This Row],[required
amount
CAT A]]</f>
        <v>0</v>
      </c>
      <c r="Y422" s="32">
        <f>Table2[[#This Row],[B 
CAT
€]]*Table2[[#This Row],[required 
amount
CAT B]]</f>
        <v>0</v>
      </c>
      <c r="Z422" s="32"/>
      <c r="AA422" s="32"/>
      <c r="AB422" s="32"/>
      <c r="AC422" s="6"/>
      <c r="AD422" s="33">
        <f>SUM(Table2[[#This Row],[Total value 
CAT A]:[Total value 
CAT E]])</f>
        <v>0</v>
      </c>
      <c r="AE422" s="34"/>
      <c r="AF422" s="34"/>
      <c r="AG422" s="34"/>
      <c r="AH422" s="34"/>
      <c r="AI422" s="34"/>
      <c r="AJ422" s="34"/>
      <c r="AK422" s="34"/>
      <c r="AL422" s="34"/>
    </row>
    <row r="423" spans="1:38" s="35" customFormat="1" ht="33.75" x14ac:dyDescent="0.2">
      <c r="A423" s="1" t="s">
        <v>71</v>
      </c>
      <c r="B423" s="2">
        <v>42588</v>
      </c>
      <c r="C423" s="9">
        <v>0.33333333333333331</v>
      </c>
      <c r="D423" s="9">
        <v>0.4375</v>
      </c>
      <c r="E423" s="3" t="s">
        <v>744</v>
      </c>
      <c r="F423" s="4" t="s">
        <v>43</v>
      </c>
      <c r="G423" s="29" t="s">
        <v>57</v>
      </c>
      <c r="H423" s="4" t="s">
        <v>745</v>
      </c>
      <c r="I423" s="91" t="s">
        <v>119</v>
      </c>
      <c r="J423" s="6" t="e">
        <f>SUM(#REF!)</f>
        <v>#REF!</v>
      </c>
      <c r="K423" s="93">
        <v>19.2</v>
      </c>
      <c r="L423" s="93"/>
      <c r="M423" s="93"/>
      <c r="N423" s="93"/>
      <c r="O423" s="93"/>
      <c r="P423" s="6"/>
      <c r="Q423" s="10"/>
      <c r="R423" s="10"/>
      <c r="S423" s="10"/>
      <c r="T423" s="10"/>
      <c r="U423" s="10"/>
      <c r="V423" s="10"/>
      <c r="W423" s="6"/>
      <c r="X423" s="32">
        <f>Table2[[#This Row],[A 
CAT 
€]]*Table2[[#This Row],[required
amount
CAT A]]</f>
        <v>0</v>
      </c>
      <c r="Y423" s="32">
        <f>Table2[[#This Row],[B 
CAT
€]]*Table2[[#This Row],[required 
amount
CAT B]]</f>
        <v>0</v>
      </c>
      <c r="Z423" s="32"/>
      <c r="AA423" s="32"/>
      <c r="AB423" s="32"/>
      <c r="AC423" s="6"/>
      <c r="AD423" s="33">
        <f>SUM(Table2[[#This Row],[Total value 
CAT A]:[Total value 
CAT E]])</f>
        <v>0</v>
      </c>
      <c r="AE423" s="34"/>
      <c r="AF423" s="34"/>
      <c r="AG423" s="34"/>
      <c r="AH423" s="34"/>
      <c r="AI423" s="34"/>
      <c r="AJ423" s="34"/>
      <c r="AK423" s="34"/>
      <c r="AL423" s="34"/>
    </row>
    <row r="424" spans="1:38" s="35" customFormat="1" ht="33.75" x14ac:dyDescent="0.2">
      <c r="A424" s="1" t="s">
        <v>71</v>
      </c>
      <c r="B424" s="2">
        <v>42589</v>
      </c>
      <c r="C424" s="9">
        <v>0.33333333333333331</v>
      </c>
      <c r="D424" s="9">
        <v>0.4375</v>
      </c>
      <c r="E424" s="3" t="s">
        <v>746</v>
      </c>
      <c r="F424" s="4" t="s">
        <v>43</v>
      </c>
      <c r="G424" s="29" t="s">
        <v>57</v>
      </c>
      <c r="H424" s="4" t="s">
        <v>747</v>
      </c>
      <c r="I424" s="91" t="s">
        <v>119</v>
      </c>
      <c r="J424" s="6" t="e">
        <f>SUM(#REF!)</f>
        <v>#REF!</v>
      </c>
      <c r="K424" s="93">
        <v>19.2</v>
      </c>
      <c r="L424" s="93"/>
      <c r="M424" s="93"/>
      <c r="N424" s="93"/>
      <c r="O424" s="93"/>
      <c r="P424" s="6"/>
      <c r="Q424" s="10"/>
      <c r="R424" s="10"/>
      <c r="S424" s="10"/>
      <c r="T424" s="10"/>
      <c r="U424" s="10"/>
      <c r="V424" s="10"/>
      <c r="W424" s="6"/>
      <c r="X424" s="32">
        <f>Table2[[#This Row],[A 
CAT 
€]]*Table2[[#This Row],[required
amount
CAT A]]</f>
        <v>0</v>
      </c>
      <c r="Y424" s="32">
        <f>Table2[[#This Row],[B 
CAT
€]]*Table2[[#This Row],[required 
amount
CAT B]]</f>
        <v>0</v>
      </c>
      <c r="Z424" s="32"/>
      <c r="AA424" s="32"/>
      <c r="AB424" s="32"/>
      <c r="AC424" s="6"/>
      <c r="AD424" s="33">
        <f>SUM(Table2[[#This Row],[Total value 
CAT A]:[Total value 
CAT E]])</f>
        <v>0</v>
      </c>
      <c r="AE424" s="34"/>
      <c r="AF424" s="34"/>
      <c r="AG424" s="34"/>
      <c r="AH424" s="34"/>
      <c r="AI424" s="34"/>
      <c r="AJ424" s="34"/>
      <c r="AK424" s="34"/>
      <c r="AL424" s="34"/>
    </row>
    <row r="425" spans="1:38" s="35" customFormat="1" ht="11.25" x14ac:dyDescent="0.2">
      <c r="A425" s="1" t="s">
        <v>93</v>
      </c>
      <c r="B425" s="2">
        <v>42600</v>
      </c>
      <c r="C425" s="9">
        <v>0.41666666666666669</v>
      </c>
      <c r="D425" s="9">
        <v>0.54166666666666663</v>
      </c>
      <c r="E425" s="3" t="s">
        <v>748</v>
      </c>
      <c r="F425" s="4" t="s">
        <v>47</v>
      </c>
      <c r="G425" s="29" t="s">
        <v>101</v>
      </c>
      <c r="H425" s="4" t="s">
        <v>749</v>
      </c>
      <c r="I425" s="91" t="s">
        <v>116</v>
      </c>
      <c r="J425" s="6" t="e">
        <f>SUM(#REF!)</f>
        <v>#REF!</v>
      </c>
      <c r="K425" s="93">
        <v>19.2</v>
      </c>
      <c r="L425" s="93"/>
      <c r="M425" s="93"/>
      <c r="N425" s="93"/>
      <c r="O425" s="93"/>
      <c r="P425" s="6"/>
      <c r="Q425" s="10"/>
      <c r="R425" s="10"/>
      <c r="S425" s="10"/>
      <c r="T425" s="10"/>
      <c r="U425" s="10"/>
      <c r="V425" s="10"/>
      <c r="W425" s="6"/>
      <c r="X425" s="32">
        <f>Table2[[#This Row],[A 
CAT 
€]]*Table2[[#This Row],[required
amount
CAT A]]</f>
        <v>0</v>
      </c>
      <c r="Y425" s="32">
        <f>Table2[[#This Row],[B 
CAT
€]]*Table2[[#This Row],[required 
amount
CAT B]]</f>
        <v>0</v>
      </c>
      <c r="Z425" s="32"/>
      <c r="AA425" s="32"/>
      <c r="AB425" s="32"/>
      <c r="AC425" s="6"/>
      <c r="AD425" s="33">
        <f>SUM(Table2[[#This Row],[Total value 
CAT A]:[Total value 
CAT E]])</f>
        <v>0</v>
      </c>
      <c r="AE425" s="34"/>
      <c r="AF425" s="34"/>
      <c r="AG425" s="34"/>
      <c r="AH425" s="34"/>
      <c r="AI425" s="34"/>
      <c r="AJ425" s="34"/>
      <c r="AK425" s="34"/>
      <c r="AL425" s="34"/>
    </row>
    <row r="426" spans="1:38" s="35" customFormat="1" ht="11.25" x14ac:dyDescent="0.2">
      <c r="A426" s="1" t="s">
        <v>93</v>
      </c>
      <c r="B426" s="2">
        <v>42600</v>
      </c>
      <c r="C426" s="9">
        <v>0.58333333333333337</v>
      </c>
      <c r="D426" s="9">
        <v>0.70833333333333337</v>
      </c>
      <c r="E426" s="3" t="s">
        <v>750</v>
      </c>
      <c r="F426" s="4" t="s">
        <v>47</v>
      </c>
      <c r="G426" s="29" t="s">
        <v>101</v>
      </c>
      <c r="H426" s="4" t="s">
        <v>751</v>
      </c>
      <c r="I426" s="91" t="s">
        <v>116</v>
      </c>
      <c r="J426" s="6" t="e">
        <f>SUM(#REF!)</f>
        <v>#REF!</v>
      </c>
      <c r="K426" s="93">
        <v>19.2</v>
      </c>
      <c r="L426" s="93"/>
      <c r="M426" s="93"/>
      <c r="N426" s="93"/>
      <c r="O426" s="93"/>
      <c r="P426" s="6"/>
      <c r="Q426" s="10"/>
      <c r="R426" s="10"/>
      <c r="S426" s="10"/>
      <c r="T426" s="10"/>
      <c r="U426" s="10"/>
      <c r="V426" s="10"/>
      <c r="W426" s="6"/>
      <c r="X426" s="32">
        <f>Table2[[#This Row],[A 
CAT 
€]]*Table2[[#This Row],[required
amount
CAT A]]</f>
        <v>0</v>
      </c>
      <c r="Y426" s="32">
        <f>Table2[[#This Row],[B 
CAT
€]]*Table2[[#This Row],[required 
amount
CAT B]]</f>
        <v>0</v>
      </c>
      <c r="Z426" s="32"/>
      <c r="AA426" s="32"/>
      <c r="AB426" s="32"/>
      <c r="AC426" s="6"/>
      <c r="AD426" s="33">
        <f>SUM(Table2[[#This Row],[Total value 
CAT A]:[Total value 
CAT E]])</f>
        <v>0</v>
      </c>
      <c r="AE426" s="34"/>
      <c r="AF426" s="34"/>
      <c r="AG426" s="34"/>
      <c r="AH426" s="34"/>
      <c r="AI426" s="34"/>
      <c r="AJ426" s="34"/>
      <c r="AK426" s="34"/>
      <c r="AL426" s="34"/>
    </row>
    <row r="427" spans="1:38" s="35" customFormat="1" ht="90" x14ac:dyDescent="0.2">
      <c r="A427" s="1" t="s">
        <v>93</v>
      </c>
      <c r="B427" s="2">
        <v>42601</v>
      </c>
      <c r="C427" s="9">
        <v>0.41666666666666669</v>
      </c>
      <c r="D427" s="9">
        <v>0.79166666666666663</v>
      </c>
      <c r="E427" s="3" t="s">
        <v>752</v>
      </c>
      <c r="F427" s="4" t="s">
        <v>47</v>
      </c>
      <c r="G427" s="29" t="s">
        <v>753</v>
      </c>
      <c r="H427" s="4" t="s">
        <v>754</v>
      </c>
      <c r="I427" s="91" t="s">
        <v>119</v>
      </c>
      <c r="J427" s="6" t="e">
        <f>SUM(#REF!)</f>
        <v>#REF!</v>
      </c>
      <c r="K427" s="93">
        <v>100.8</v>
      </c>
      <c r="L427" s="93"/>
      <c r="M427" s="93"/>
      <c r="N427" s="93"/>
      <c r="O427" s="93"/>
      <c r="P427" s="6"/>
      <c r="Q427" s="10"/>
      <c r="R427" s="10"/>
      <c r="S427" s="10"/>
      <c r="T427" s="10"/>
      <c r="U427" s="10"/>
      <c r="V427" s="10"/>
      <c r="W427" s="6"/>
      <c r="X427" s="32">
        <f>Table2[[#This Row],[A 
CAT 
€]]*Table2[[#This Row],[required
amount
CAT A]]</f>
        <v>0</v>
      </c>
      <c r="Y427" s="32">
        <f>Table2[[#This Row],[B 
CAT
€]]*Table2[[#This Row],[required 
amount
CAT B]]</f>
        <v>0</v>
      </c>
      <c r="Z427" s="32"/>
      <c r="AA427" s="32"/>
      <c r="AB427" s="32"/>
      <c r="AC427" s="6"/>
      <c r="AD427" s="33">
        <f>SUM(Table2[[#This Row],[Total value 
CAT A]:[Total value 
CAT E]])</f>
        <v>0</v>
      </c>
      <c r="AE427" s="34"/>
      <c r="AF427" s="34"/>
      <c r="AG427" s="34"/>
      <c r="AH427" s="34"/>
      <c r="AI427" s="34"/>
      <c r="AJ427" s="34"/>
      <c r="AK427" s="34"/>
      <c r="AL427" s="34"/>
    </row>
    <row r="428" spans="1:38" s="35" customFormat="1" ht="67.5" x14ac:dyDescent="0.2">
      <c r="A428" s="1" t="s">
        <v>93</v>
      </c>
      <c r="B428" s="2">
        <v>42601</v>
      </c>
      <c r="C428" s="9">
        <v>0.41666666666666669</v>
      </c>
      <c r="D428" s="9">
        <v>0.79166666666666663</v>
      </c>
      <c r="E428" s="3" t="s">
        <v>755</v>
      </c>
      <c r="F428" s="4" t="s">
        <v>47</v>
      </c>
      <c r="G428" s="29" t="s">
        <v>753</v>
      </c>
      <c r="H428" s="4" t="s">
        <v>756</v>
      </c>
      <c r="I428" s="91" t="s">
        <v>119</v>
      </c>
      <c r="J428" s="6" t="e">
        <f>SUM(#REF!)</f>
        <v>#REF!</v>
      </c>
      <c r="K428" s="93">
        <v>76.8</v>
      </c>
      <c r="L428" s="93"/>
      <c r="M428" s="93"/>
      <c r="N428" s="93"/>
      <c r="O428" s="93"/>
      <c r="P428" s="6"/>
      <c r="Q428" s="10"/>
      <c r="R428" s="10"/>
      <c r="S428" s="10"/>
      <c r="T428" s="10"/>
      <c r="U428" s="10"/>
      <c r="V428" s="10"/>
      <c r="W428" s="6"/>
      <c r="X428" s="32">
        <f>Table2[[#This Row],[A 
CAT 
€]]*Table2[[#This Row],[required
amount
CAT A]]</f>
        <v>0</v>
      </c>
      <c r="Y428" s="32">
        <f>Table2[[#This Row],[B 
CAT
€]]*Table2[[#This Row],[required 
amount
CAT B]]</f>
        <v>0</v>
      </c>
      <c r="Z428" s="32"/>
      <c r="AA428" s="32"/>
      <c r="AB428" s="32"/>
      <c r="AC428" s="6"/>
      <c r="AD428" s="33">
        <f>SUM(Table2[[#This Row],[Total value 
CAT A]:[Total value 
CAT E]])</f>
        <v>0</v>
      </c>
      <c r="AE428" s="34"/>
      <c r="AF428" s="34"/>
      <c r="AG428" s="34"/>
      <c r="AH428" s="34"/>
      <c r="AI428" s="34"/>
      <c r="AJ428" s="34"/>
      <c r="AK428" s="34"/>
      <c r="AL428" s="65" t="s">
        <v>97</v>
      </c>
    </row>
    <row r="429" spans="1:38" s="35" customFormat="1" ht="56.25" x14ac:dyDescent="0.2">
      <c r="A429" s="4" t="s">
        <v>93</v>
      </c>
      <c r="B429" s="5">
        <v>42601</v>
      </c>
      <c r="C429" s="7">
        <v>0.625</v>
      </c>
      <c r="D429" s="7">
        <v>0.79166666666666663</v>
      </c>
      <c r="E429" s="3" t="s">
        <v>757</v>
      </c>
      <c r="F429" s="46" t="s">
        <v>47</v>
      </c>
      <c r="G429" s="47" t="s">
        <v>112</v>
      </c>
      <c r="H429" s="4" t="s">
        <v>758</v>
      </c>
      <c r="I429" s="91" t="s">
        <v>119</v>
      </c>
      <c r="J429" s="6" t="e">
        <f>SUM(#REF!)</f>
        <v>#REF!</v>
      </c>
      <c r="K429" s="93">
        <v>28.8</v>
      </c>
      <c r="L429" s="93"/>
      <c r="M429" s="93"/>
      <c r="N429" s="93"/>
      <c r="O429" s="93"/>
      <c r="P429" s="6"/>
      <c r="Q429" s="10"/>
      <c r="R429" s="10"/>
      <c r="S429" s="10"/>
      <c r="T429" s="10"/>
      <c r="U429" s="10"/>
      <c r="V429" s="10"/>
      <c r="W429" s="6"/>
      <c r="X429" s="32">
        <f>Table2[[#This Row],[A 
CAT 
€]]*Table2[[#This Row],[required
amount
CAT A]]</f>
        <v>0</v>
      </c>
      <c r="Y429" s="32">
        <f>Table2[[#This Row],[B 
CAT
€]]*Table2[[#This Row],[required 
amount
CAT B]]</f>
        <v>0</v>
      </c>
      <c r="Z429" s="32"/>
      <c r="AA429" s="32"/>
      <c r="AB429" s="32"/>
      <c r="AC429" s="6"/>
      <c r="AD429" s="33">
        <f>SUM(Table2[[#This Row],[Total value 
CAT A]:[Total value 
CAT E]])</f>
        <v>0</v>
      </c>
      <c r="AE429" s="34"/>
      <c r="AF429" s="34"/>
      <c r="AG429" s="34"/>
      <c r="AH429" s="34"/>
      <c r="AI429" s="34"/>
      <c r="AJ429" s="34"/>
      <c r="AK429" s="34"/>
      <c r="AL429" s="65" t="s">
        <v>98</v>
      </c>
    </row>
    <row r="430" spans="1:38" s="35" customFormat="1" ht="90" x14ac:dyDescent="0.2">
      <c r="A430" s="25" t="s">
        <v>93</v>
      </c>
      <c r="B430" s="5">
        <v>42602</v>
      </c>
      <c r="C430" s="7">
        <v>0.41666666666666669</v>
      </c>
      <c r="D430" s="7">
        <v>0.79166666666666663</v>
      </c>
      <c r="E430" s="3" t="s">
        <v>759</v>
      </c>
      <c r="F430" s="46" t="s">
        <v>47</v>
      </c>
      <c r="G430" s="47" t="s">
        <v>753</v>
      </c>
      <c r="H430" s="25" t="s">
        <v>760</v>
      </c>
      <c r="I430" s="90" t="s">
        <v>119</v>
      </c>
      <c r="J430" s="30"/>
      <c r="K430" s="93">
        <v>100.8</v>
      </c>
      <c r="L430" s="93"/>
      <c r="M430" s="93"/>
      <c r="N430" s="93"/>
      <c r="O430" s="93"/>
      <c r="P430" s="30"/>
      <c r="Q430" s="10"/>
      <c r="R430" s="10"/>
      <c r="S430" s="10"/>
      <c r="T430" s="10"/>
      <c r="U430" s="10"/>
      <c r="V430" s="10"/>
      <c r="W430" s="30"/>
      <c r="X430" s="32">
        <f>Table2[[#This Row],[A 
CAT 
€]]*Table2[[#This Row],[required
amount
CAT A]]</f>
        <v>0</v>
      </c>
      <c r="Y430" s="32">
        <f>Table2[[#This Row],[B 
CAT
€]]*Table2[[#This Row],[required 
amount
CAT B]]</f>
        <v>0</v>
      </c>
      <c r="Z430" s="32"/>
      <c r="AA430" s="32"/>
      <c r="AB430" s="32"/>
      <c r="AC430" s="30"/>
      <c r="AD430" s="33">
        <f>SUM(Table2[[#This Row],[Total value 
CAT A]:[Total value 
CAT E]])</f>
        <v>0</v>
      </c>
      <c r="AE430" s="34"/>
      <c r="AF430" s="34"/>
      <c r="AG430" s="34"/>
      <c r="AH430" s="34"/>
      <c r="AI430" s="34"/>
      <c r="AJ430" s="34"/>
      <c r="AK430" s="34"/>
      <c r="AL430" s="65" t="s">
        <v>99</v>
      </c>
    </row>
    <row r="431" spans="1:38" s="35" customFormat="1" ht="67.5" x14ac:dyDescent="0.2">
      <c r="A431" s="4" t="s">
        <v>93</v>
      </c>
      <c r="B431" s="5">
        <v>42602</v>
      </c>
      <c r="C431" s="7">
        <v>0.5</v>
      </c>
      <c r="D431" s="7">
        <v>0.79166666666666663</v>
      </c>
      <c r="E431" s="3" t="s">
        <v>761</v>
      </c>
      <c r="F431" s="46" t="s">
        <v>47</v>
      </c>
      <c r="G431" s="47" t="s">
        <v>753</v>
      </c>
      <c r="H431" s="4" t="s">
        <v>762</v>
      </c>
      <c r="I431" s="90" t="s">
        <v>119</v>
      </c>
      <c r="J431" s="30"/>
      <c r="K431" s="93">
        <v>76.8</v>
      </c>
      <c r="L431" s="93"/>
      <c r="M431" s="93"/>
      <c r="N431" s="93"/>
      <c r="O431" s="93"/>
      <c r="P431" s="30"/>
      <c r="Q431" s="10"/>
      <c r="R431" s="10"/>
      <c r="S431" s="10"/>
      <c r="T431" s="10"/>
      <c r="U431" s="10"/>
      <c r="V431" s="10"/>
      <c r="W431" s="30"/>
      <c r="X431" s="32">
        <f>Table2[[#This Row],[A 
CAT 
€]]*Table2[[#This Row],[required
amount
CAT A]]</f>
        <v>0</v>
      </c>
      <c r="Y431" s="32">
        <f>Table2[[#This Row],[B 
CAT
€]]*Table2[[#This Row],[required 
amount
CAT B]]</f>
        <v>0</v>
      </c>
      <c r="Z431" s="32"/>
      <c r="AA431" s="32"/>
      <c r="AB431" s="32"/>
      <c r="AC431" s="30"/>
      <c r="AD431" s="33">
        <f>SUM(Table2[[#This Row],[Total value 
CAT A]:[Total value 
CAT E]])</f>
        <v>0</v>
      </c>
      <c r="AE431" s="34"/>
      <c r="AF431" s="34"/>
      <c r="AG431" s="34"/>
      <c r="AH431" s="34"/>
      <c r="AI431" s="34"/>
      <c r="AJ431" s="34"/>
      <c r="AK431" s="34"/>
      <c r="AL431" s="34"/>
    </row>
    <row r="432" spans="1:38" s="35" customFormat="1" ht="56.25" x14ac:dyDescent="0.2">
      <c r="A432" s="25" t="s">
        <v>93</v>
      </c>
      <c r="B432" s="5">
        <v>42602</v>
      </c>
      <c r="C432" s="7">
        <v>0.625</v>
      </c>
      <c r="D432" s="7">
        <v>0.79166666666666663</v>
      </c>
      <c r="E432" s="3" t="s">
        <v>763</v>
      </c>
      <c r="F432" s="46" t="s">
        <v>47</v>
      </c>
      <c r="G432" s="47" t="s">
        <v>112</v>
      </c>
      <c r="H432" s="25" t="s">
        <v>764</v>
      </c>
      <c r="I432" s="90" t="s">
        <v>119</v>
      </c>
      <c r="J432" s="30"/>
      <c r="K432" s="93">
        <v>28.8</v>
      </c>
      <c r="L432" s="93"/>
      <c r="M432" s="93"/>
      <c r="N432" s="93"/>
      <c r="O432" s="93"/>
      <c r="P432" s="30"/>
      <c r="Q432" s="10"/>
      <c r="R432" s="10"/>
      <c r="S432" s="10"/>
      <c r="T432" s="10"/>
      <c r="U432" s="10"/>
      <c r="V432" s="10"/>
      <c r="W432" s="30"/>
      <c r="X432" s="32">
        <f>Table2[[#This Row],[A 
CAT 
€]]*Table2[[#This Row],[required
amount
CAT A]]</f>
        <v>0</v>
      </c>
      <c r="Y432" s="32">
        <f>Table2[[#This Row],[B 
CAT
€]]*Table2[[#This Row],[required 
amount
CAT B]]</f>
        <v>0</v>
      </c>
      <c r="Z432" s="32"/>
      <c r="AA432" s="32"/>
      <c r="AB432" s="32"/>
      <c r="AC432" s="30"/>
      <c r="AD432" s="33">
        <f>SUM(Table2[[#This Row],[Total value 
CAT A]:[Total value 
CAT E]])</f>
        <v>0</v>
      </c>
      <c r="AE432" s="34"/>
      <c r="AF432" s="34"/>
      <c r="AG432" s="34"/>
      <c r="AH432" s="34"/>
      <c r="AI432" s="34"/>
      <c r="AJ432" s="34"/>
      <c r="AK432" s="34"/>
      <c r="AL432" s="34"/>
    </row>
    <row r="433" spans="1:38" s="35" customFormat="1" ht="90" x14ac:dyDescent="0.2">
      <c r="A433" s="4" t="s">
        <v>13</v>
      </c>
      <c r="B433" s="5">
        <v>42588</v>
      </c>
      <c r="C433" s="7">
        <v>0.33333333333333331</v>
      </c>
      <c r="D433" s="7">
        <v>0.58333333333333337</v>
      </c>
      <c r="E433" s="3" t="s">
        <v>765</v>
      </c>
      <c r="F433" s="46" t="s">
        <v>43</v>
      </c>
      <c r="G433" s="47" t="s">
        <v>102</v>
      </c>
      <c r="H433" s="4" t="s">
        <v>766</v>
      </c>
      <c r="I433" s="90" t="s">
        <v>116</v>
      </c>
      <c r="J433" s="30"/>
      <c r="K433" s="93">
        <v>33.6</v>
      </c>
      <c r="L433" s="93">
        <v>28.8</v>
      </c>
      <c r="M433" s="93">
        <v>19.2</v>
      </c>
      <c r="N433" s="93"/>
      <c r="O433" s="93"/>
      <c r="P433" s="30"/>
      <c r="Q433" s="10"/>
      <c r="R433" s="10"/>
      <c r="S433" s="10"/>
      <c r="T433" s="10"/>
      <c r="U433" s="10"/>
      <c r="V433" s="10"/>
      <c r="W433" s="30"/>
      <c r="X433" s="32">
        <f>Table2[[#This Row],[A 
CAT 
€]]*Table2[[#This Row],[required
amount
CAT A]]</f>
        <v>0</v>
      </c>
      <c r="Y433" s="32">
        <f>Table2[[#This Row],[B 
CAT
€]]*Table2[[#This Row],[required 
amount
CAT B]]</f>
        <v>0</v>
      </c>
      <c r="Z433" s="32"/>
      <c r="AA433" s="32"/>
      <c r="AB433" s="32"/>
      <c r="AC433" s="30"/>
      <c r="AD433" s="33">
        <f>SUM(Table2[[#This Row],[Total value 
CAT A]:[Total value 
CAT E]])</f>
        <v>0</v>
      </c>
      <c r="AE433" s="34"/>
      <c r="AF433" s="34"/>
      <c r="AG433" s="34"/>
      <c r="AH433" s="34"/>
      <c r="AI433" s="34"/>
      <c r="AJ433" s="34"/>
      <c r="AK433" s="34"/>
      <c r="AL433" s="34"/>
    </row>
    <row r="434" spans="1:38" s="35" customFormat="1" ht="123.75" x14ac:dyDescent="0.2">
      <c r="A434" s="25" t="s">
        <v>13</v>
      </c>
      <c r="B434" s="5">
        <v>42589</v>
      </c>
      <c r="C434" s="7">
        <v>0.33333333333333331</v>
      </c>
      <c r="D434" s="7">
        <v>0.58333333333333337</v>
      </c>
      <c r="E434" s="3" t="s">
        <v>767</v>
      </c>
      <c r="F434" s="46" t="s">
        <v>43</v>
      </c>
      <c r="G434" s="47" t="s">
        <v>102</v>
      </c>
      <c r="H434" s="25" t="s">
        <v>768</v>
      </c>
      <c r="I434" s="90" t="s">
        <v>116</v>
      </c>
      <c r="J434" s="30"/>
      <c r="K434" s="93">
        <v>33.6</v>
      </c>
      <c r="L434" s="93">
        <v>28.8</v>
      </c>
      <c r="M434" s="93">
        <v>19.2</v>
      </c>
      <c r="N434" s="93"/>
      <c r="O434" s="93"/>
      <c r="P434" s="30"/>
      <c r="Q434" s="10"/>
      <c r="R434" s="10"/>
      <c r="S434" s="10"/>
      <c r="T434" s="10"/>
      <c r="U434" s="10"/>
      <c r="V434" s="10"/>
      <c r="W434" s="30"/>
      <c r="X434" s="32">
        <f>Table2[[#This Row],[A 
CAT 
€]]*Table2[[#This Row],[required
amount
CAT A]]</f>
        <v>0</v>
      </c>
      <c r="Y434" s="32">
        <f>Table2[[#This Row],[B 
CAT
€]]*Table2[[#This Row],[required 
amount
CAT B]]</f>
        <v>0</v>
      </c>
      <c r="Z434" s="32"/>
      <c r="AA434" s="32"/>
      <c r="AB434" s="32"/>
      <c r="AC434" s="30"/>
      <c r="AD434" s="33">
        <f>SUM(Table2[[#This Row],[Total value 
CAT A]:[Total value 
CAT E]])</f>
        <v>0</v>
      </c>
      <c r="AE434" s="34"/>
      <c r="AF434" s="34"/>
      <c r="AG434" s="34"/>
      <c r="AH434" s="34"/>
      <c r="AI434" s="34"/>
      <c r="AJ434" s="34"/>
      <c r="AK434" s="34"/>
      <c r="AL434" s="34"/>
    </row>
    <row r="435" spans="1:38" s="35" customFormat="1" ht="135" x14ac:dyDescent="0.2">
      <c r="A435" s="4" t="s">
        <v>13</v>
      </c>
      <c r="B435" s="5">
        <v>42590</v>
      </c>
      <c r="C435" s="7">
        <v>0.33333333333333331</v>
      </c>
      <c r="D435" s="38">
        <v>0.58333333333333337</v>
      </c>
      <c r="E435" s="29" t="s">
        <v>769</v>
      </c>
      <c r="F435" s="25" t="s">
        <v>43</v>
      </c>
      <c r="G435" s="47" t="s">
        <v>102</v>
      </c>
      <c r="H435" s="4" t="s">
        <v>770</v>
      </c>
      <c r="I435" s="90" t="s">
        <v>119</v>
      </c>
      <c r="J435" s="30"/>
      <c r="K435" s="93">
        <v>86.4</v>
      </c>
      <c r="L435" s="93">
        <v>67.2</v>
      </c>
      <c r="M435" s="93">
        <v>33.6</v>
      </c>
      <c r="N435" s="93"/>
      <c r="O435" s="93"/>
      <c r="P435" s="30"/>
      <c r="Q435" s="10"/>
      <c r="R435" s="10"/>
      <c r="S435" s="10"/>
      <c r="T435" s="10"/>
      <c r="U435" s="10"/>
      <c r="V435" s="10"/>
      <c r="W435" s="30"/>
      <c r="X435" s="32">
        <f>Table2[[#This Row],[A 
CAT 
€]]*Table2[[#This Row],[required
amount
CAT A]]</f>
        <v>0</v>
      </c>
      <c r="Y435" s="32">
        <f>Table2[[#This Row],[B 
CAT
€]]*Table2[[#This Row],[required 
amount
CAT B]]</f>
        <v>0</v>
      </c>
      <c r="Z435" s="32"/>
      <c r="AA435" s="32"/>
      <c r="AB435" s="32"/>
      <c r="AC435" s="30"/>
      <c r="AD435" s="33">
        <f>SUM(Table2[[#This Row],[Total value 
CAT A]:[Total value 
CAT E]])</f>
        <v>0</v>
      </c>
      <c r="AE435" s="34"/>
      <c r="AF435" s="34"/>
      <c r="AG435" s="34"/>
      <c r="AH435" s="34"/>
      <c r="AI435" s="34"/>
      <c r="AJ435" s="34"/>
      <c r="AK435" s="34"/>
      <c r="AL435" s="34"/>
    </row>
    <row r="436" spans="1:38" s="35" customFormat="1" ht="112.5" x14ac:dyDescent="0.2">
      <c r="A436" s="25" t="s">
        <v>13</v>
      </c>
      <c r="B436" s="5">
        <v>42591</v>
      </c>
      <c r="C436" s="7">
        <v>0.33333333333333331</v>
      </c>
      <c r="D436" s="38">
        <v>0.58333333333333337</v>
      </c>
      <c r="E436" s="29" t="s">
        <v>771</v>
      </c>
      <c r="F436" s="25" t="s">
        <v>43</v>
      </c>
      <c r="G436" s="47" t="s">
        <v>102</v>
      </c>
      <c r="H436" s="25" t="s">
        <v>772</v>
      </c>
      <c r="I436" s="90" t="s">
        <v>119</v>
      </c>
      <c r="J436" s="30"/>
      <c r="K436" s="93">
        <v>86.4</v>
      </c>
      <c r="L436" s="93">
        <v>67.2</v>
      </c>
      <c r="M436" s="93">
        <v>33.6</v>
      </c>
      <c r="N436" s="93"/>
      <c r="O436" s="93"/>
      <c r="P436" s="30"/>
      <c r="Q436" s="10"/>
      <c r="R436" s="10"/>
      <c r="S436" s="10"/>
      <c r="T436" s="10"/>
      <c r="U436" s="10"/>
      <c r="V436" s="10"/>
      <c r="W436" s="30"/>
      <c r="X436" s="32">
        <f>Table2[[#This Row],[A 
CAT 
€]]*Table2[[#This Row],[required
amount
CAT A]]</f>
        <v>0</v>
      </c>
      <c r="Y436" s="32">
        <f>Table2[[#This Row],[B 
CAT
€]]*Table2[[#This Row],[required 
amount
CAT B]]</f>
        <v>0</v>
      </c>
      <c r="Z436" s="32"/>
      <c r="AA436" s="32"/>
      <c r="AB436" s="32"/>
      <c r="AC436" s="30"/>
      <c r="AD436" s="33">
        <f>SUM(Table2[[#This Row],[Total value 
CAT A]:[Total value 
CAT E]])</f>
        <v>0</v>
      </c>
      <c r="AE436" s="34"/>
      <c r="AF436" s="34"/>
      <c r="AG436" s="34"/>
      <c r="AH436" s="34"/>
      <c r="AI436" s="34"/>
      <c r="AJ436" s="34"/>
      <c r="AK436" s="34"/>
      <c r="AL436" s="34"/>
    </row>
    <row r="437" spans="1:38" s="35" customFormat="1" ht="180" x14ac:dyDescent="0.2">
      <c r="A437" s="4" t="s">
        <v>13</v>
      </c>
      <c r="B437" s="5">
        <v>42592</v>
      </c>
      <c r="C437" s="7">
        <v>0.33333333333333331</v>
      </c>
      <c r="D437" s="38">
        <v>0.58333333333333337</v>
      </c>
      <c r="E437" s="29" t="s">
        <v>773</v>
      </c>
      <c r="F437" s="25" t="s">
        <v>43</v>
      </c>
      <c r="G437" s="47" t="s">
        <v>102</v>
      </c>
      <c r="H437" s="4" t="s">
        <v>774</v>
      </c>
      <c r="I437" s="90" t="s">
        <v>119</v>
      </c>
      <c r="J437" s="30"/>
      <c r="K437" s="93">
        <v>134.4</v>
      </c>
      <c r="L437" s="93">
        <v>76.8</v>
      </c>
      <c r="M437" s="93">
        <v>48</v>
      </c>
      <c r="N437" s="93"/>
      <c r="O437" s="93"/>
      <c r="P437" s="30"/>
      <c r="Q437" s="10"/>
      <c r="R437" s="10"/>
      <c r="S437" s="10"/>
      <c r="T437" s="10"/>
      <c r="U437" s="10"/>
      <c r="V437" s="10"/>
      <c r="W437" s="30"/>
      <c r="X437" s="32">
        <f>Table2[[#This Row],[A 
CAT 
€]]*Table2[[#This Row],[required
amount
CAT A]]</f>
        <v>0</v>
      </c>
      <c r="Y437" s="32">
        <f>Table2[[#This Row],[B 
CAT
€]]*Table2[[#This Row],[required 
amount
CAT B]]</f>
        <v>0</v>
      </c>
      <c r="Z437" s="32"/>
      <c r="AA437" s="32"/>
      <c r="AB437" s="32"/>
      <c r="AC437" s="30"/>
      <c r="AD437" s="33">
        <f>SUM(Table2[[#This Row],[Total value 
CAT A]:[Total value 
CAT E]])</f>
        <v>0</v>
      </c>
      <c r="AE437" s="34"/>
      <c r="AF437" s="34"/>
      <c r="AG437" s="34"/>
      <c r="AH437" s="34"/>
      <c r="AI437" s="34"/>
      <c r="AJ437" s="34"/>
      <c r="AK437" s="34"/>
      <c r="AL437" s="34"/>
    </row>
    <row r="438" spans="1:38" s="35" customFormat="1" ht="191.25" x14ac:dyDescent="0.2">
      <c r="A438" s="25" t="s">
        <v>13</v>
      </c>
      <c r="B438" s="5">
        <v>42593</v>
      </c>
      <c r="C438" s="7">
        <v>0.33333333333333331</v>
      </c>
      <c r="D438" s="38">
        <v>0.58333333333333337</v>
      </c>
      <c r="E438" s="29" t="s">
        <v>775</v>
      </c>
      <c r="F438" s="25" t="s">
        <v>43</v>
      </c>
      <c r="G438" s="47" t="s">
        <v>102</v>
      </c>
      <c r="H438" s="25" t="s">
        <v>776</v>
      </c>
      <c r="I438" s="90" t="s">
        <v>119</v>
      </c>
      <c r="J438" s="30"/>
      <c r="K438" s="93">
        <v>134.4</v>
      </c>
      <c r="L438" s="93">
        <v>76.8</v>
      </c>
      <c r="M438" s="93">
        <v>48</v>
      </c>
      <c r="N438" s="93"/>
      <c r="O438" s="93"/>
      <c r="P438" s="30"/>
      <c r="Q438" s="10"/>
      <c r="R438" s="10"/>
      <c r="S438" s="10"/>
      <c r="T438" s="10"/>
      <c r="U438" s="10"/>
      <c r="V438" s="10"/>
      <c r="W438" s="30"/>
      <c r="X438" s="32">
        <f>Table2[[#This Row],[A 
CAT 
€]]*Table2[[#This Row],[required
amount
CAT A]]</f>
        <v>0</v>
      </c>
      <c r="Y438" s="32">
        <f>Table2[[#This Row],[B 
CAT
€]]*Table2[[#This Row],[required 
amount
CAT B]]</f>
        <v>0</v>
      </c>
      <c r="Z438" s="32"/>
      <c r="AA438" s="32"/>
      <c r="AB438" s="32"/>
      <c r="AC438" s="30"/>
      <c r="AD438" s="33">
        <f>SUM(Table2[[#This Row],[Total value 
CAT A]:[Total value 
CAT E]])</f>
        <v>0</v>
      </c>
      <c r="AE438" s="34"/>
      <c r="AF438" s="34"/>
      <c r="AG438" s="34"/>
      <c r="AH438" s="34"/>
      <c r="AI438" s="34"/>
      <c r="AJ438" s="34"/>
      <c r="AK438" s="34"/>
      <c r="AL438" s="34"/>
    </row>
    <row r="439" spans="1:38" s="35" customFormat="1" ht="146.25" x14ac:dyDescent="0.2">
      <c r="A439" s="4" t="s">
        <v>13</v>
      </c>
      <c r="B439" s="5">
        <v>42594</v>
      </c>
      <c r="C439" s="7">
        <v>0.33333333333333331</v>
      </c>
      <c r="D439" s="38">
        <v>0.58333333333333337</v>
      </c>
      <c r="E439" s="29" t="s">
        <v>777</v>
      </c>
      <c r="F439" s="25" t="s">
        <v>43</v>
      </c>
      <c r="G439" s="47" t="s">
        <v>102</v>
      </c>
      <c r="H439" s="4" t="s">
        <v>778</v>
      </c>
      <c r="I439" s="90" t="s">
        <v>119</v>
      </c>
      <c r="J439" s="30"/>
      <c r="K439" s="93">
        <v>134.4</v>
      </c>
      <c r="L439" s="93">
        <v>76.8</v>
      </c>
      <c r="M439" s="93">
        <v>48</v>
      </c>
      <c r="N439" s="93"/>
      <c r="O439" s="93"/>
      <c r="P439" s="30"/>
      <c r="Q439" s="10"/>
      <c r="R439" s="10"/>
      <c r="S439" s="10"/>
      <c r="T439" s="10"/>
      <c r="U439" s="10"/>
      <c r="V439" s="10"/>
      <c r="W439" s="30"/>
      <c r="X439" s="32">
        <f>Table2[[#This Row],[A 
CAT 
€]]*Table2[[#This Row],[required
amount
CAT A]]</f>
        <v>0</v>
      </c>
      <c r="Y439" s="32">
        <f>Table2[[#This Row],[B 
CAT
€]]*Table2[[#This Row],[required 
amount
CAT B]]</f>
        <v>0</v>
      </c>
      <c r="Z439" s="32"/>
      <c r="AA439" s="32"/>
      <c r="AB439" s="32"/>
      <c r="AC439" s="30"/>
      <c r="AD439" s="33">
        <f>SUM(Table2[[#This Row],[Total value 
CAT A]:[Total value 
CAT E]])</f>
        <v>0</v>
      </c>
      <c r="AE439" s="34"/>
      <c r="AF439" s="34"/>
      <c r="AG439" s="34"/>
      <c r="AH439" s="34"/>
      <c r="AI439" s="34"/>
      <c r="AJ439" s="34"/>
      <c r="AK439" s="34"/>
      <c r="AL439" s="34"/>
    </row>
    <row r="440" spans="1:38" s="35" customFormat="1" ht="101.25" x14ac:dyDescent="0.2">
      <c r="A440" s="4" t="s">
        <v>13</v>
      </c>
      <c r="B440" s="5">
        <v>42595</v>
      </c>
      <c r="C440" s="7">
        <v>0.33333333333333331</v>
      </c>
      <c r="D440" s="7">
        <v>0.54166666666666663</v>
      </c>
      <c r="E440" s="3" t="s">
        <v>779</v>
      </c>
      <c r="F440" s="4" t="s">
        <v>43</v>
      </c>
      <c r="G440" s="3" t="s">
        <v>102</v>
      </c>
      <c r="H440" s="4" t="s">
        <v>780</v>
      </c>
      <c r="I440" s="91" t="s">
        <v>119</v>
      </c>
      <c r="J440" s="30"/>
      <c r="K440" s="93">
        <v>134.4</v>
      </c>
      <c r="L440" s="93">
        <v>76.8</v>
      </c>
      <c r="M440" s="93">
        <v>48</v>
      </c>
      <c r="N440" s="93"/>
      <c r="O440" s="93"/>
      <c r="P440" s="30"/>
      <c r="Q440" s="10"/>
      <c r="R440" s="10"/>
      <c r="S440" s="10"/>
      <c r="T440" s="10"/>
      <c r="U440" s="10"/>
      <c r="V440" s="10"/>
      <c r="W440" s="30"/>
      <c r="X440" s="32">
        <f>Table2[[#This Row],[A 
CAT 
€]]*Table2[[#This Row],[required
amount
CAT A]]</f>
        <v>0</v>
      </c>
      <c r="Y440" s="32"/>
      <c r="Z440" s="32"/>
      <c r="AA440" s="32"/>
      <c r="AB440" s="32"/>
      <c r="AC440" s="30"/>
      <c r="AD440" s="33">
        <f>SUM(Table2[[#This Row],[Total value 
CAT A]:[Total value 
CAT E]])</f>
        <v>0</v>
      </c>
      <c r="AE440" s="34"/>
      <c r="AF440" s="34"/>
      <c r="AG440" s="34"/>
      <c r="AH440" s="34"/>
      <c r="AI440" s="34"/>
      <c r="AJ440" s="34"/>
      <c r="AK440" s="34"/>
      <c r="AL440" s="34"/>
    </row>
    <row r="441" spans="1:38" s="35" customFormat="1" ht="11.25" x14ac:dyDescent="0.2">
      <c r="A441" s="4" t="s">
        <v>72</v>
      </c>
      <c r="B441" s="5">
        <v>42588</v>
      </c>
      <c r="C441" s="8">
        <v>0.45833333333333331</v>
      </c>
      <c r="D441" s="8">
        <v>0.58333333333333337</v>
      </c>
      <c r="E441" s="3" t="s">
        <v>781</v>
      </c>
      <c r="F441" s="4" t="s">
        <v>47</v>
      </c>
      <c r="G441" s="3" t="s">
        <v>112</v>
      </c>
      <c r="H441" s="4" t="s">
        <v>782</v>
      </c>
      <c r="I441" s="91" t="s">
        <v>116</v>
      </c>
      <c r="J441" s="30"/>
      <c r="K441" s="93">
        <v>48</v>
      </c>
      <c r="L441" s="93">
        <v>28.8</v>
      </c>
      <c r="M441" s="93"/>
      <c r="N441" s="93"/>
      <c r="O441" s="93"/>
      <c r="P441" s="30"/>
      <c r="Q441" s="10"/>
      <c r="R441" s="10"/>
      <c r="S441" s="10"/>
      <c r="T441" s="10"/>
      <c r="U441" s="10"/>
      <c r="V441" s="10"/>
      <c r="W441" s="30"/>
      <c r="X441" s="32">
        <f>Table2[[#This Row],[A 
CAT 
€]]*Table2[[#This Row],[required
amount
CAT A]]</f>
        <v>0</v>
      </c>
      <c r="Y441" s="32"/>
      <c r="Z441" s="32"/>
      <c r="AA441" s="32"/>
      <c r="AB441" s="32"/>
      <c r="AC441" s="30"/>
      <c r="AD441" s="33">
        <f>SUM(Table2[[#This Row],[Total value 
CAT A]:[Total value 
CAT E]])</f>
        <v>0</v>
      </c>
      <c r="AE441" s="34"/>
      <c r="AF441" s="34"/>
      <c r="AG441" s="34"/>
      <c r="AH441" s="34"/>
      <c r="AI441" s="34"/>
      <c r="AJ441" s="34"/>
      <c r="AK441" s="34"/>
      <c r="AL441" s="34"/>
    </row>
    <row r="442" spans="1:38" s="35" customFormat="1" ht="11.25" x14ac:dyDescent="0.2">
      <c r="A442" s="4" t="s">
        <v>72</v>
      </c>
      <c r="B442" s="5">
        <v>42588</v>
      </c>
      <c r="C442" s="8">
        <v>0.66666666666666663</v>
      </c>
      <c r="D442" s="8">
        <v>0.79166666666666663</v>
      </c>
      <c r="E442" s="3" t="s">
        <v>781</v>
      </c>
      <c r="F442" s="4" t="s">
        <v>47</v>
      </c>
      <c r="G442" s="3" t="s">
        <v>112</v>
      </c>
      <c r="H442" s="4" t="s">
        <v>783</v>
      </c>
      <c r="I442" s="91" t="s">
        <v>116</v>
      </c>
      <c r="J442" s="30"/>
      <c r="K442" s="93">
        <v>48</v>
      </c>
      <c r="L442" s="93">
        <v>28.8</v>
      </c>
      <c r="M442" s="93"/>
      <c r="N442" s="93"/>
      <c r="O442" s="93"/>
      <c r="P442" s="30"/>
      <c r="Q442" s="10"/>
      <c r="R442" s="10"/>
      <c r="S442" s="10"/>
      <c r="T442" s="10"/>
      <c r="U442" s="10"/>
      <c r="V442" s="10"/>
      <c r="W442" s="30"/>
      <c r="X442" s="32">
        <f>Table2[[#This Row],[A 
CAT 
€]]*Table2[[#This Row],[required
amount
CAT A]]</f>
        <v>0</v>
      </c>
      <c r="Y442" s="32"/>
      <c r="Z442" s="32"/>
      <c r="AA442" s="32"/>
      <c r="AB442" s="32"/>
      <c r="AC442" s="30"/>
      <c r="AD442" s="33">
        <f>SUM(Table2[[#This Row],[Total value 
CAT A]:[Total value 
CAT E]])</f>
        <v>0</v>
      </c>
      <c r="AE442" s="34"/>
      <c r="AF442" s="34"/>
      <c r="AG442" s="34"/>
      <c r="AH442" s="34"/>
      <c r="AI442" s="34"/>
      <c r="AJ442" s="34"/>
      <c r="AK442" s="34"/>
      <c r="AL442" s="34"/>
    </row>
    <row r="443" spans="1:38" s="35" customFormat="1" ht="11.25" x14ac:dyDescent="0.2">
      <c r="A443" s="4" t="s">
        <v>72</v>
      </c>
      <c r="B443" s="5">
        <v>42589</v>
      </c>
      <c r="C443" s="8">
        <v>0.45833333333333331</v>
      </c>
      <c r="D443" s="8">
        <v>0.58333333333333337</v>
      </c>
      <c r="E443" s="3" t="s">
        <v>781</v>
      </c>
      <c r="F443" s="4" t="s">
        <v>47</v>
      </c>
      <c r="G443" s="3" t="s">
        <v>112</v>
      </c>
      <c r="H443" s="4" t="s">
        <v>784</v>
      </c>
      <c r="I443" s="91" t="s">
        <v>116</v>
      </c>
      <c r="J443" s="30"/>
      <c r="K443" s="93">
        <v>48</v>
      </c>
      <c r="L443" s="93">
        <v>28.8</v>
      </c>
      <c r="M443" s="93"/>
      <c r="N443" s="93"/>
      <c r="O443" s="93"/>
      <c r="P443" s="30"/>
      <c r="Q443" s="10"/>
      <c r="R443" s="10"/>
      <c r="S443" s="10"/>
      <c r="T443" s="10"/>
      <c r="U443" s="10"/>
      <c r="V443" s="10"/>
      <c r="W443" s="30"/>
      <c r="X443" s="32">
        <f>Table2[[#This Row],[A 
CAT 
€]]*Table2[[#This Row],[required
amount
CAT A]]</f>
        <v>0</v>
      </c>
      <c r="Y443" s="32"/>
      <c r="Z443" s="32"/>
      <c r="AA443" s="32"/>
      <c r="AB443" s="32"/>
      <c r="AC443" s="30"/>
      <c r="AD443" s="33">
        <f>SUM(Table2[[#This Row],[Total value 
CAT A]:[Total value 
CAT E]])</f>
        <v>0</v>
      </c>
      <c r="AE443" s="34"/>
      <c r="AF443" s="34"/>
      <c r="AG443" s="34"/>
      <c r="AH443" s="34"/>
      <c r="AI443" s="34"/>
      <c r="AJ443" s="34"/>
      <c r="AK443" s="34"/>
      <c r="AL443" s="34"/>
    </row>
    <row r="444" spans="1:38" s="35" customFormat="1" ht="22.5" x14ac:dyDescent="0.2">
      <c r="A444" s="4" t="s">
        <v>72</v>
      </c>
      <c r="B444" s="5">
        <v>42589</v>
      </c>
      <c r="C444" s="8">
        <v>0.66666666666666663</v>
      </c>
      <c r="D444" s="8">
        <v>0.79166666666666663</v>
      </c>
      <c r="E444" s="3" t="s">
        <v>785</v>
      </c>
      <c r="F444" s="4" t="s">
        <v>47</v>
      </c>
      <c r="G444" s="3" t="s">
        <v>112</v>
      </c>
      <c r="H444" s="4" t="s">
        <v>786</v>
      </c>
      <c r="I444" s="91" t="s">
        <v>116</v>
      </c>
      <c r="J444" s="30"/>
      <c r="K444" s="93">
        <v>76.8</v>
      </c>
      <c r="L444" s="93">
        <v>33.6</v>
      </c>
      <c r="M444" s="93"/>
      <c r="N444" s="93"/>
      <c r="O444" s="93"/>
      <c r="P444" s="30"/>
      <c r="Q444" s="10"/>
      <c r="R444" s="10"/>
      <c r="S444" s="10"/>
      <c r="T444" s="10"/>
      <c r="U444" s="10"/>
      <c r="V444" s="10"/>
      <c r="W444" s="30"/>
      <c r="X444" s="32">
        <f>Table2[[#This Row],[A 
CAT 
€]]*Table2[[#This Row],[required
amount
CAT A]]</f>
        <v>0</v>
      </c>
      <c r="Y444" s="32"/>
      <c r="Z444" s="32"/>
      <c r="AA444" s="32"/>
      <c r="AB444" s="32"/>
      <c r="AC444" s="30"/>
      <c r="AD444" s="33">
        <f>SUM(Table2[[#This Row],[Total value 
CAT A]:[Total value 
CAT E]])</f>
        <v>0</v>
      </c>
      <c r="AE444" s="34"/>
      <c r="AF444" s="34"/>
      <c r="AG444" s="34"/>
      <c r="AH444" s="34"/>
      <c r="AI444" s="34"/>
      <c r="AJ444" s="34"/>
      <c r="AK444" s="34"/>
      <c r="AL444" s="34"/>
    </row>
    <row r="445" spans="1:38" s="35" customFormat="1" ht="45" x14ac:dyDescent="0.2">
      <c r="A445" s="4" t="s">
        <v>72</v>
      </c>
      <c r="B445" s="5">
        <v>42590</v>
      </c>
      <c r="C445" s="8">
        <v>0.52083333333333337</v>
      </c>
      <c r="D445" s="8">
        <v>0.64583333333333337</v>
      </c>
      <c r="E445" s="3" t="s">
        <v>787</v>
      </c>
      <c r="F445" s="4" t="s">
        <v>47</v>
      </c>
      <c r="G445" s="3" t="s">
        <v>112</v>
      </c>
      <c r="H445" s="4" t="s">
        <v>788</v>
      </c>
      <c r="I445" s="91" t="s">
        <v>119</v>
      </c>
      <c r="J445" s="30"/>
      <c r="K445" s="93">
        <v>105.6</v>
      </c>
      <c r="L445" s="93">
        <v>48</v>
      </c>
      <c r="M445" s="93"/>
      <c r="N445" s="93"/>
      <c r="O445" s="93"/>
      <c r="P445" s="30"/>
      <c r="Q445" s="10"/>
      <c r="R445" s="10"/>
      <c r="S445" s="10"/>
      <c r="T445" s="10"/>
      <c r="U445" s="10"/>
      <c r="V445" s="10"/>
      <c r="W445" s="30"/>
      <c r="X445" s="32">
        <f>Table2[[#This Row],[A 
CAT 
€]]*Table2[[#This Row],[required
amount
CAT A]]</f>
        <v>0</v>
      </c>
      <c r="Y445" s="32"/>
      <c r="Z445" s="32"/>
      <c r="AA445" s="32"/>
      <c r="AB445" s="32"/>
      <c r="AC445" s="30"/>
      <c r="AD445" s="33">
        <f>SUM(Table2[[#This Row],[Total value 
CAT A]:[Total value 
CAT E]])</f>
        <v>0</v>
      </c>
      <c r="AE445" s="34"/>
      <c r="AF445" s="34"/>
      <c r="AG445" s="34"/>
      <c r="AH445" s="34"/>
      <c r="AI445" s="34"/>
      <c r="AJ445" s="34"/>
      <c r="AK445" s="34"/>
      <c r="AL445" s="34"/>
    </row>
    <row r="446" spans="1:38" s="35" customFormat="1" ht="56.25" x14ac:dyDescent="0.2">
      <c r="A446" s="4" t="s">
        <v>72</v>
      </c>
      <c r="B446" s="5">
        <v>42590</v>
      </c>
      <c r="C446" s="8">
        <v>0.72916666666666663</v>
      </c>
      <c r="D446" s="8">
        <v>0.83333333333333337</v>
      </c>
      <c r="E446" s="3" t="s">
        <v>789</v>
      </c>
      <c r="F446" s="4" t="s">
        <v>47</v>
      </c>
      <c r="G446" s="3" t="s">
        <v>112</v>
      </c>
      <c r="H446" s="4" t="s">
        <v>790</v>
      </c>
      <c r="I446" s="91" t="s">
        <v>119</v>
      </c>
      <c r="J446" s="30"/>
      <c r="K446" s="93">
        <v>144</v>
      </c>
      <c r="L446" s="93">
        <v>67.2</v>
      </c>
      <c r="M446" s="93"/>
      <c r="N446" s="93"/>
      <c r="O446" s="93"/>
      <c r="P446" s="30"/>
      <c r="Q446" s="10"/>
      <c r="R446" s="10"/>
      <c r="S446" s="10"/>
      <c r="T446" s="10"/>
      <c r="U446" s="10"/>
      <c r="V446" s="10"/>
      <c r="W446" s="30"/>
      <c r="X446" s="32">
        <f>Table2[[#This Row],[A 
CAT 
€]]*Table2[[#This Row],[required
amount
CAT A]]</f>
        <v>0</v>
      </c>
      <c r="Y446" s="32"/>
      <c r="Z446" s="32"/>
      <c r="AA446" s="32"/>
      <c r="AB446" s="32"/>
      <c r="AC446" s="30"/>
      <c r="AD446" s="33">
        <f>SUM(Table2[[#This Row],[Total value 
CAT A]:[Total value 
CAT E]])</f>
        <v>0</v>
      </c>
      <c r="AE446" s="34"/>
      <c r="AF446" s="34"/>
      <c r="AG446" s="34"/>
      <c r="AH446" s="34"/>
      <c r="AI446" s="34"/>
      <c r="AJ446" s="34"/>
      <c r="AK446" s="34"/>
      <c r="AL446" s="34"/>
    </row>
    <row r="447" spans="1:38" s="35" customFormat="1" ht="11.25" x14ac:dyDescent="0.2">
      <c r="A447" s="4" t="s">
        <v>72</v>
      </c>
      <c r="B447" s="5">
        <v>42591</v>
      </c>
      <c r="C447" s="8">
        <v>0.45833333333333331</v>
      </c>
      <c r="D447" s="8">
        <v>0.58333333333333337</v>
      </c>
      <c r="E447" s="3" t="s">
        <v>791</v>
      </c>
      <c r="F447" s="4" t="s">
        <v>47</v>
      </c>
      <c r="G447" s="3" t="s">
        <v>112</v>
      </c>
      <c r="H447" s="4" t="s">
        <v>792</v>
      </c>
      <c r="I447" s="91" t="s">
        <v>116</v>
      </c>
      <c r="J447" s="30"/>
      <c r="K447" s="93">
        <v>48</v>
      </c>
      <c r="L447" s="93">
        <v>28.8</v>
      </c>
      <c r="M447" s="93"/>
      <c r="N447" s="93"/>
      <c r="O447" s="93"/>
      <c r="P447" s="30"/>
      <c r="Q447" s="10"/>
      <c r="R447" s="10"/>
      <c r="S447" s="10"/>
      <c r="T447" s="10"/>
      <c r="U447" s="10"/>
      <c r="V447" s="10"/>
      <c r="W447" s="30"/>
      <c r="X447" s="32">
        <f>Table2[[#This Row],[A 
CAT 
€]]*Table2[[#This Row],[required
amount
CAT A]]</f>
        <v>0</v>
      </c>
      <c r="Y447" s="32"/>
      <c r="Z447" s="32"/>
      <c r="AA447" s="32"/>
      <c r="AB447" s="32"/>
      <c r="AC447" s="30"/>
      <c r="AD447" s="33">
        <f>SUM(Table2[[#This Row],[Total value 
CAT A]:[Total value 
CAT E]])</f>
        <v>0</v>
      </c>
      <c r="AE447" s="34"/>
      <c r="AF447" s="34"/>
      <c r="AG447" s="34"/>
      <c r="AH447" s="34"/>
      <c r="AI447" s="34"/>
      <c r="AJ447" s="34"/>
      <c r="AK447" s="34"/>
      <c r="AL447" s="34"/>
    </row>
    <row r="448" spans="1:38" s="35" customFormat="1" ht="11.25" x14ac:dyDescent="0.2">
      <c r="A448" s="4" t="s">
        <v>72</v>
      </c>
      <c r="B448" s="5">
        <v>42591</v>
      </c>
      <c r="C448" s="8">
        <v>0.66666666666666663</v>
      </c>
      <c r="D448" s="8">
        <v>0.79166666666666663</v>
      </c>
      <c r="E448" s="3" t="s">
        <v>791</v>
      </c>
      <c r="F448" s="4" t="s">
        <v>47</v>
      </c>
      <c r="G448" s="3" t="s">
        <v>112</v>
      </c>
      <c r="H448" s="4" t="s">
        <v>793</v>
      </c>
      <c r="I448" s="91" t="s">
        <v>116</v>
      </c>
      <c r="J448" s="30"/>
      <c r="K448" s="93">
        <v>48</v>
      </c>
      <c r="L448" s="93">
        <v>28.8</v>
      </c>
      <c r="M448" s="93"/>
      <c r="N448" s="93"/>
      <c r="O448" s="93"/>
      <c r="P448" s="30"/>
      <c r="Q448" s="10"/>
      <c r="R448" s="10"/>
      <c r="S448" s="10"/>
      <c r="T448" s="10"/>
      <c r="U448" s="10"/>
      <c r="V448" s="10"/>
      <c r="W448" s="30"/>
      <c r="X448" s="32">
        <f>Table2[[#This Row],[A 
CAT 
€]]*Table2[[#This Row],[required
amount
CAT A]]</f>
        <v>0</v>
      </c>
      <c r="Y448" s="32"/>
      <c r="Z448" s="32"/>
      <c r="AA448" s="32"/>
      <c r="AB448" s="32"/>
      <c r="AC448" s="30"/>
      <c r="AD448" s="33">
        <f>SUM(Table2[[#This Row],[Total value 
CAT A]:[Total value 
CAT E]])</f>
        <v>0</v>
      </c>
      <c r="AE448" s="34"/>
      <c r="AF448" s="34"/>
      <c r="AG448" s="34"/>
      <c r="AH448" s="34"/>
      <c r="AI448" s="34"/>
      <c r="AJ448" s="34"/>
      <c r="AK448" s="34"/>
      <c r="AL448" s="34"/>
    </row>
    <row r="449" spans="1:38" s="35" customFormat="1" ht="11.25" x14ac:dyDescent="0.2">
      <c r="A449" s="25" t="s">
        <v>72</v>
      </c>
      <c r="B449" s="5">
        <v>42592</v>
      </c>
      <c r="C449" s="27">
        <v>0.45833333333333331</v>
      </c>
      <c r="D449" s="27">
        <v>0.58333333333333337</v>
      </c>
      <c r="E449" s="29" t="s">
        <v>791</v>
      </c>
      <c r="F449" s="4" t="s">
        <v>47</v>
      </c>
      <c r="G449" s="3" t="s">
        <v>112</v>
      </c>
      <c r="H449" s="4" t="s">
        <v>794</v>
      </c>
      <c r="I449" s="90" t="s">
        <v>116</v>
      </c>
      <c r="J449" s="30"/>
      <c r="K449" s="93">
        <v>48</v>
      </c>
      <c r="L449" s="93">
        <v>28.8</v>
      </c>
      <c r="M449" s="93"/>
      <c r="N449" s="93"/>
      <c r="O449" s="93"/>
      <c r="P449" s="30"/>
      <c r="Q449" s="10"/>
      <c r="R449" s="10"/>
      <c r="S449" s="10"/>
      <c r="T449" s="10"/>
      <c r="U449" s="10"/>
      <c r="V449" s="10"/>
      <c r="W449" s="30"/>
      <c r="X449" s="32">
        <f>Table2[[#This Row],[A 
CAT 
€]]*Table2[[#This Row],[required
amount
CAT A]]</f>
        <v>0</v>
      </c>
      <c r="Y449" s="32"/>
      <c r="Z449" s="32"/>
      <c r="AA449" s="32"/>
      <c r="AB449" s="32"/>
      <c r="AC449" s="30"/>
      <c r="AD449" s="33">
        <f>SUM(Table2[[#This Row],[Total value 
CAT A]:[Total value 
CAT E]])</f>
        <v>0</v>
      </c>
      <c r="AE449" s="34"/>
      <c r="AF449" s="34"/>
      <c r="AG449" s="34"/>
      <c r="AH449" s="34"/>
      <c r="AI449" s="34"/>
      <c r="AJ449" s="34"/>
      <c r="AK449" s="34"/>
      <c r="AL449" s="34"/>
    </row>
    <row r="450" spans="1:38" s="35" customFormat="1" ht="22.5" x14ac:dyDescent="0.2">
      <c r="A450" s="25" t="s">
        <v>72</v>
      </c>
      <c r="B450" s="5">
        <v>42592</v>
      </c>
      <c r="C450" s="27">
        <v>0.66666666666666663</v>
      </c>
      <c r="D450" s="38">
        <v>0.79166666666666663</v>
      </c>
      <c r="E450" s="3" t="s">
        <v>795</v>
      </c>
      <c r="F450" s="4" t="s">
        <v>47</v>
      </c>
      <c r="G450" s="3" t="s">
        <v>112</v>
      </c>
      <c r="H450" s="4" t="s">
        <v>796</v>
      </c>
      <c r="I450" s="90" t="s">
        <v>116</v>
      </c>
      <c r="J450" s="30"/>
      <c r="K450" s="93">
        <v>76.8</v>
      </c>
      <c r="L450" s="93">
        <v>33.6</v>
      </c>
      <c r="M450" s="93"/>
      <c r="N450" s="93"/>
      <c r="O450" s="93"/>
      <c r="P450" s="30"/>
      <c r="Q450" s="10"/>
      <c r="R450" s="10"/>
      <c r="S450" s="10"/>
      <c r="T450" s="10"/>
      <c r="U450" s="10"/>
      <c r="V450" s="10"/>
      <c r="W450" s="30"/>
      <c r="X450" s="32">
        <f>Table2[[#This Row],[A 
CAT 
€]]*Table2[[#This Row],[required
amount
CAT A]]</f>
        <v>0</v>
      </c>
      <c r="Y450" s="32"/>
      <c r="Z450" s="32"/>
      <c r="AA450" s="32"/>
      <c r="AB450" s="32"/>
      <c r="AC450" s="30"/>
      <c r="AD450" s="33">
        <f>SUM(Table2[[#This Row],[Total value 
CAT A]:[Total value 
CAT E]])</f>
        <v>0</v>
      </c>
      <c r="AE450" s="34"/>
      <c r="AF450" s="34"/>
      <c r="AG450" s="34"/>
      <c r="AH450" s="34"/>
      <c r="AI450" s="34"/>
      <c r="AJ450" s="34"/>
      <c r="AK450" s="34"/>
      <c r="AL450" s="34"/>
    </row>
    <row r="451" spans="1:38" s="35" customFormat="1" ht="45" x14ac:dyDescent="0.2">
      <c r="A451" s="25" t="s">
        <v>72</v>
      </c>
      <c r="B451" s="5">
        <v>42593</v>
      </c>
      <c r="C451" s="27">
        <v>0.52083333333333337</v>
      </c>
      <c r="D451" s="27">
        <v>0.64583333333333337</v>
      </c>
      <c r="E451" s="29" t="s">
        <v>797</v>
      </c>
      <c r="F451" s="4" t="s">
        <v>47</v>
      </c>
      <c r="G451" s="3" t="s">
        <v>112</v>
      </c>
      <c r="H451" s="4" t="s">
        <v>798</v>
      </c>
      <c r="I451" s="90" t="s">
        <v>119</v>
      </c>
      <c r="J451" s="30"/>
      <c r="K451" s="93">
        <v>105.6</v>
      </c>
      <c r="L451" s="93">
        <v>48</v>
      </c>
      <c r="M451" s="93"/>
      <c r="N451" s="93"/>
      <c r="O451" s="93"/>
      <c r="P451" s="30"/>
      <c r="Q451" s="10"/>
      <c r="R451" s="10"/>
      <c r="S451" s="10"/>
      <c r="T451" s="10"/>
      <c r="U451" s="10"/>
      <c r="V451" s="10"/>
      <c r="W451" s="30"/>
      <c r="X451" s="32">
        <f>Table2[[#This Row],[A 
CAT 
€]]*Table2[[#This Row],[required
amount
CAT A]]</f>
        <v>0</v>
      </c>
      <c r="Y451" s="32"/>
      <c r="Z451" s="32"/>
      <c r="AA451" s="32"/>
      <c r="AB451" s="32"/>
      <c r="AC451" s="30"/>
      <c r="AD451" s="33">
        <f>SUM(Table2[[#This Row],[Total value 
CAT A]:[Total value 
CAT E]])</f>
        <v>0</v>
      </c>
      <c r="AE451" s="34"/>
      <c r="AF451" s="34"/>
      <c r="AG451" s="34"/>
      <c r="AH451" s="34"/>
      <c r="AI451" s="34"/>
      <c r="AJ451" s="34"/>
      <c r="AK451" s="34"/>
      <c r="AL451" s="34"/>
    </row>
    <row r="452" spans="1:38" s="35" customFormat="1" ht="56.25" x14ac:dyDescent="0.2">
      <c r="A452" s="25" t="s">
        <v>72</v>
      </c>
      <c r="B452" s="2">
        <v>42593</v>
      </c>
      <c r="C452" s="27">
        <v>0.72916666666666663</v>
      </c>
      <c r="D452" s="27">
        <v>0.83333333333333337</v>
      </c>
      <c r="E452" s="3" t="s">
        <v>799</v>
      </c>
      <c r="F452" s="4" t="s">
        <v>47</v>
      </c>
      <c r="G452" s="3" t="s">
        <v>112</v>
      </c>
      <c r="H452" s="4" t="s">
        <v>800</v>
      </c>
      <c r="I452" s="90" t="s">
        <v>119</v>
      </c>
      <c r="J452" s="30"/>
      <c r="K452" s="93">
        <v>144</v>
      </c>
      <c r="L452" s="93">
        <v>67.2</v>
      </c>
      <c r="M452" s="93"/>
      <c r="N452" s="93"/>
      <c r="O452" s="93"/>
      <c r="P452" s="30"/>
      <c r="Q452" s="10"/>
      <c r="R452" s="10"/>
      <c r="S452" s="10"/>
      <c r="T452" s="10"/>
      <c r="U452" s="10"/>
      <c r="V452" s="10"/>
      <c r="W452" s="30"/>
      <c r="X452" s="32">
        <f>Table2[[#This Row],[A 
CAT 
€]]*Table2[[#This Row],[required
amount
CAT A]]</f>
        <v>0</v>
      </c>
      <c r="Y452" s="32"/>
      <c r="Z452" s="32"/>
      <c r="AA452" s="32"/>
      <c r="AB452" s="32"/>
      <c r="AC452" s="30"/>
      <c r="AD452" s="33">
        <f>SUM(Table2[[#This Row],[Total value 
CAT A]:[Total value 
CAT E]])</f>
        <v>0</v>
      </c>
      <c r="AE452" s="34"/>
      <c r="AF452" s="34"/>
      <c r="AG452" s="34"/>
      <c r="AH452" s="34"/>
      <c r="AI452" s="34"/>
      <c r="AJ452" s="34"/>
      <c r="AK452" s="34"/>
      <c r="AL452" s="34"/>
    </row>
    <row r="453" spans="1:38" s="35" customFormat="1" ht="45" x14ac:dyDescent="0.2">
      <c r="A453" s="25" t="s">
        <v>17</v>
      </c>
      <c r="B453" s="5">
        <v>42590</v>
      </c>
      <c r="C453" s="27">
        <v>0.41666666666666669</v>
      </c>
      <c r="D453" s="27">
        <v>0.72916666666666663</v>
      </c>
      <c r="E453" s="29" t="s">
        <v>801</v>
      </c>
      <c r="F453" s="4" t="s">
        <v>43</v>
      </c>
      <c r="G453" s="3" t="s">
        <v>802</v>
      </c>
      <c r="H453" s="4" t="s">
        <v>803</v>
      </c>
      <c r="I453" s="90" t="s">
        <v>116</v>
      </c>
      <c r="J453" s="30"/>
      <c r="K453" s="93">
        <v>33.6</v>
      </c>
      <c r="L453" s="93">
        <v>19.2</v>
      </c>
      <c r="M453" s="93"/>
      <c r="N453" s="93"/>
      <c r="O453" s="93"/>
      <c r="P453" s="30"/>
      <c r="Q453" s="10"/>
      <c r="R453" s="10"/>
      <c r="S453" s="10"/>
      <c r="T453" s="10"/>
      <c r="U453" s="10"/>
      <c r="V453" s="10"/>
      <c r="W453" s="30"/>
      <c r="X453" s="32">
        <f>Table2[[#This Row],[A 
CAT 
€]]*Table2[[#This Row],[required
amount
CAT A]]</f>
        <v>0</v>
      </c>
      <c r="Y453" s="32"/>
      <c r="Z453" s="32"/>
      <c r="AA453" s="32"/>
      <c r="AB453" s="32"/>
      <c r="AC453" s="30"/>
      <c r="AD453" s="33">
        <f>SUM(Table2[[#This Row],[Total value 
CAT A]:[Total value 
CAT E]])</f>
        <v>0</v>
      </c>
      <c r="AE453" s="34"/>
      <c r="AF453" s="34"/>
      <c r="AG453" s="34"/>
      <c r="AH453" s="34"/>
      <c r="AI453" s="34"/>
      <c r="AJ453" s="34"/>
      <c r="AK453" s="34"/>
      <c r="AL453" s="34"/>
    </row>
    <row r="454" spans="1:38" s="35" customFormat="1" ht="56.25" x14ac:dyDescent="0.2">
      <c r="A454" s="4" t="s">
        <v>17</v>
      </c>
      <c r="B454" s="5">
        <v>42591</v>
      </c>
      <c r="C454" s="7">
        <v>0.41666666666666669</v>
      </c>
      <c r="D454" s="7">
        <v>0.72916666666666663</v>
      </c>
      <c r="E454" s="3" t="s">
        <v>804</v>
      </c>
      <c r="F454" s="4" t="s">
        <v>43</v>
      </c>
      <c r="G454" s="3" t="s">
        <v>802</v>
      </c>
      <c r="H454" s="4" t="s">
        <v>805</v>
      </c>
      <c r="I454" s="91" t="s">
        <v>116</v>
      </c>
      <c r="J454" s="30"/>
      <c r="K454" s="93">
        <v>33.6</v>
      </c>
      <c r="L454" s="93">
        <v>19.2</v>
      </c>
      <c r="M454" s="93"/>
      <c r="N454" s="93"/>
      <c r="O454" s="93"/>
      <c r="P454" s="30"/>
      <c r="Q454" s="10"/>
      <c r="R454" s="10"/>
      <c r="S454" s="10"/>
      <c r="T454" s="10"/>
      <c r="U454" s="10"/>
      <c r="V454" s="10"/>
      <c r="W454" s="30"/>
      <c r="X454" s="32">
        <f>Table2[[#This Row],[A 
CAT 
€]]*Table2[[#This Row],[required
amount
CAT A]]</f>
        <v>0</v>
      </c>
      <c r="Y454" s="32">
        <f>Table2[[#This Row],[B 
CAT
€]]*Table2[[#This Row],[required 
amount
CAT B]]</f>
        <v>0</v>
      </c>
      <c r="Z454" s="32">
        <f>Table2[[#This Row],[C 
CAT
€]]*Table2[[#This Row],[required 
amount
CAT C]]</f>
        <v>0</v>
      </c>
      <c r="AA454" s="32"/>
      <c r="AB454" s="32"/>
      <c r="AC454" s="30"/>
      <c r="AD454" s="33">
        <f>SUM(Table2[[#This Row],[Total value 
CAT A]:[Total value 
CAT E]])</f>
        <v>0</v>
      </c>
      <c r="AE454" s="34"/>
      <c r="AF454" s="34"/>
      <c r="AG454" s="34"/>
      <c r="AH454" s="34"/>
      <c r="AI454" s="34"/>
      <c r="AJ454" s="34"/>
      <c r="AK454" s="34"/>
      <c r="AL454" s="34"/>
    </row>
    <row r="455" spans="1:38" s="35" customFormat="1" ht="67.5" x14ac:dyDescent="0.2">
      <c r="A455" s="25" t="s">
        <v>17</v>
      </c>
      <c r="B455" s="5">
        <v>42592</v>
      </c>
      <c r="C455" s="27">
        <v>0.41666666666666669</v>
      </c>
      <c r="D455" s="27">
        <v>0.72916666666666663</v>
      </c>
      <c r="E455" s="29" t="s">
        <v>806</v>
      </c>
      <c r="F455" s="25" t="s">
        <v>43</v>
      </c>
      <c r="G455" s="3" t="s">
        <v>802</v>
      </c>
      <c r="H455" s="25" t="s">
        <v>807</v>
      </c>
      <c r="I455" s="90" t="s">
        <v>116</v>
      </c>
      <c r="J455" s="30"/>
      <c r="K455" s="93">
        <v>33.6</v>
      </c>
      <c r="L455" s="93">
        <v>19.2</v>
      </c>
      <c r="M455" s="93"/>
      <c r="N455" s="93"/>
      <c r="O455" s="93"/>
      <c r="P455" s="30"/>
      <c r="Q455" s="10"/>
      <c r="R455" s="10"/>
      <c r="S455" s="10"/>
      <c r="T455" s="10"/>
      <c r="U455" s="10"/>
      <c r="V455" s="10"/>
      <c r="W455" s="30"/>
      <c r="X455" s="32">
        <f>Table2[[#This Row],[A 
CAT 
€]]*Table2[[#This Row],[required
amount
CAT A]]</f>
        <v>0</v>
      </c>
      <c r="Y455" s="32">
        <f>Table2[[#This Row],[B 
CAT
€]]*Table2[[#This Row],[required 
amount
CAT B]]</f>
        <v>0</v>
      </c>
      <c r="Z455" s="32">
        <f>Table2[[#This Row],[C 
CAT
€]]*Table2[[#This Row],[required 
amount
CAT C]]</f>
        <v>0</v>
      </c>
      <c r="AA455" s="32"/>
      <c r="AB455" s="32"/>
      <c r="AC455" s="30"/>
      <c r="AD455" s="33">
        <f>SUM(Table2[[#This Row],[Total value 
CAT A]:[Total value 
CAT E]])</f>
        <v>0</v>
      </c>
      <c r="AE455" s="34"/>
      <c r="AF455" s="34"/>
      <c r="AG455" s="34"/>
      <c r="AH455" s="34"/>
      <c r="AI455" s="34"/>
      <c r="AJ455" s="34"/>
      <c r="AK455" s="34"/>
      <c r="AL455" s="34"/>
    </row>
    <row r="456" spans="1:38" s="35" customFormat="1" ht="67.5" x14ac:dyDescent="0.2">
      <c r="A456" s="4" t="s">
        <v>17</v>
      </c>
      <c r="B456" s="5">
        <v>42593</v>
      </c>
      <c r="C456" s="7">
        <v>0.41666666666666669</v>
      </c>
      <c r="D456" s="7">
        <v>0.72916666666666663</v>
      </c>
      <c r="E456" s="3" t="s">
        <v>808</v>
      </c>
      <c r="F456" s="4" t="s">
        <v>43</v>
      </c>
      <c r="G456" s="3" t="s">
        <v>802</v>
      </c>
      <c r="H456" s="4" t="s">
        <v>809</v>
      </c>
      <c r="I456" s="91" t="s">
        <v>116</v>
      </c>
      <c r="J456" s="30"/>
      <c r="K456" s="93">
        <v>33.6</v>
      </c>
      <c r="L456" s="93">
        <v>19.2</v>
      </c>
      <c r="M456" s="93"/>
      <c r="N456" s="93"/>
      <c r="O456" s="93"/>
      <c r="P456" s="30"/>
      <c r="Q456" s="10"/>
      <c r="R456" s="10"/>
      <c r="S456" s="10"/>
      <c r="T456" s="10"/>
      <c r="U456" s="10"/>
      <c r="V456" s="10"/>
      <c r="W456" s="30"/>
      <c r="X456" s="32">
        <f>Table2[[#This Row],[A 
CAT 
€]]*Table2[[#This Row],[required
amount
CAT A]]</f>
        <v>0</v>
      </c>
      <c r="Y456" s="32">
        <f>Table2[[#This Row],[B 
CAT
€]]*Table2[[#This Row],[required 
amount
CAT B]]</f>
        <v>0</v>
      </c>
      <c r="Z456" s="32">
        <f>Table2[[#This Row],[C 
CAT
€]]*Table2[[#This Row],[required 
amount
CAT C]]</f>
        <v>0</v>
      </c>
      <c r="AA456" s="32"/>
      <c r="AB456" s="32"/>
      <c r="AC456" s="30"/>
      <c r="AD456" s="33">
        <f>SUM(Table2[[#This Row],[Total value 
CAT A]:[Total value 
CAT E]])</f>
        <v>0</v>
      </c>
      <c r="AE456" s="34"/>
      <c r="AF456" s="34"/>
      <c r="AG456" s="34"/>
      <c r="AH456" s="34"/>
      <c r="AI456" s="34"/>
      <c r="AJ456" s="34"/>
      <c r="AK456" s="34"/>
      <c r="AL456" s="34"/>
    </row>
    <row r="457" spans="1:38" s="35" customFormat="1" ht="101.25" x14ac:dyDescent="0.2">
      <c r="A457" s="25" t="s">
        <v>17</v>
      </c>
      <c r="B457" s="5">
        <v>42594</v>
      </c>
      <c r="C457" s="27">
        <v>0.41666666666666669</v>
      </c>
      <c r="D457" s="27">
        <v>0.72916666666666663</v>
      </c>
      <c r="E457" s="29" t="s">
        <v>810</v>
      </c>
      <c r="F457" s="25" t="s">
        <v>43</v>
      </c>
      <c r="G457" s="3" t="s">
        <v>802</v>
      </c>
      <c r="H457" s="25" t="s">
        <v>811</v>
      </c>
      <c r="I457" s="90" t="s">
        <v>116</v>
      </c>
      <c r="J457" s="30"/>
      <c r="K457" s="93">
        <v>33.6</v>
      </c>
      <c r="L457" s="93">
        <v>19.2</v>
      </c>
      <c r="M457" s="93"/>
      <c r="N457" s="93"/>
      <c r="O457" s="93"/>
      <c r="P457" s="30"/>
      <c r="Q457" s="10"/>
      <c r="R457" s="10"/>
      <c r="S457" s="10"/>
      <c r="T457" s="10"/>
      <c r="U457" s="10"/>
      <c r="V457" s="10"/>
      <c r="W457" s="30"/>
      <c r="X457" s="32">
        <f>Table2[[#This Row],[A 
CAT 
€]]*Table2[[#This Row],[required
amount
CAT A]]</f>
        <v>0</v>
      </c>
      <c r="Y457" s="32">
        <f>Table2[[#This Row],[B 
CAT
€]]*Table2[[#This Row],[required 
amount
CAT B]]</f>
        <v>0</v>
      </c>
      <c r="Z457" s="32">
        <f>Table2[[#This Row],[C 
CAT
€]]*Table2[[#This Row],[required 
amount
CAT C]]</f>
        <v>0</v>
      </c>
      <c r="AA457" s="32"/>
      <c r="AB457" s="32"/>
      <c r="AC457" s="30"/>
      <c r="AD457" s="33">
        <f>SUM(Table2[[#This Row],[Total value 
CAT A]:[Total value 
CAT E]])</f>
        <v>0</v>
      </c>
      <c r="AE457" s="34"/>
      <c r="AF457" s="34"/>
      <c r="AG457" s="34"/>
      <c r="AH457" s="34"/>
      <c r="AI457" s="34"/>
      <c r="AJ457" s="34"/>
      <c r="AK457" s="34"/>
      <c r="AL457" s="34"/>
    </row>
    <row r="458" spans="1:38" s="35" customFormat="1" ht="56.25" x14ac:dyDescent="0.2">
      <c r="A458" s="4" t="s">
        <v>17</v>
      </c>
      <c r="B458" s="5">
        <v>42595</v>
      </c>
      <c r="C458" s="7">
        <v>0.41666666666666669</v>
      </c>
      <c r="D458" s="7">
        <v>0.72916666666666663</v>
      </c>
      <c r="E458" s="3" t="s">
        <v>812</v>
      </c>
      <c r="F458" s="4" t="s">
        <v>43</v>
      </c>
      <c r="G458" s="3" t="s">
        <v>802</v>
      </c>
      <c r="H458" s="4" t="s">
        <v>813</v>
      </c>
      <c r="I458" s="91" t="s">
        <v>116</v>
      </c>
      <c r="J458" s="30"/>
      <c r="K458" s="93">
        <v>33.6</v>
      </c>
      <c r="L458" s="93">
        <v>19.2</v>
      </c>
      <c r="M458" s="93"/>
      <c r="N458" s="93"/>
      <c r="O458" s="93"/>
      <c r="P458" s="30"/>
      <c r="Q458" s="10"/>
      <c r="R458" s="10"/>
      <c r="S458" s="10"/>
      <c r="T458" s="10"/>
      <c r="U458" s="10"/>
      <c r="V458" s="10"/>
      <c r="W458" s="30"/>
      <c r="X458" s="32">
        <f>Table2[[#This Row],[A 
CAT 
€]]*Table2[[#This Row],[required
amount
CAT A]]</f>
        <v>0</v>
      </c>
      <c r="Y458" s="32">
        <f>Table2[[#This Row],[B 
CAT
€]]*Table2[[#This Row],[required 
amount
CAT B]]</f>
        <v>0</v>
      </c>
      <c r="Z458" s="32">
        <f>Table2[[#This Row],[C 
CAT
€]]*Table2[[#This Row],[required 
amount
CAT C]]</f>
        <v>0</v>
      </c>
      <c r="AA458" s="32"/>
      <c r="AB458" s="32"/>
      <c r="AC458" s="30"/>
      <c r="AD458" s="33">
        <f>SUM(Table2[[#This Row],[Total value 
CAT A]:[Total value 
CAT E]])</f>
        <v>0</v>
      </c>
      <c r="AE458" s="34"/>
      <c r="AF458" s="34"/>
      <c r="AG458" s="34"/>
      <c r="AH458" s="34"/>
      <c r="AI458" s="34"/>
      <c r="AJ458" s="34"/>
      <c r="AK458" s="34"/>
      <c r="AL458" s="34"/>
    </row>
    <row r="459" spans="1:38" s="35" customFormat="1" ht="90" x14ac:dyDescent="0.2">
      <c r="A459" s="25" t="s">
        <v>17</v>
      </c>
      <c r="B459" s="5">
        <v>42596</v>
      </c>
      <c r="C459" s="27">
        <v>0.41666666666666669</v>
      </c>
      <c r="D459" s="27">
        <v>0.70833333333333337</v>
      </c>
      <c r="E459" s="29" t="s">
        <v>814</v>
      </c>
      <c r="F459" s="25" t="s">
        <v>43</v>
      </c>
      <c r="G459" s="3" t="s">
        <v>802</v>
      </c>
      <c r="H459" s="25" t="s">
        <v>815</v>
      </c>
      <c r="I459" s="90" t="s">
        <v>119</v>
      </c>
      <c r="J459" s="30"/>
      <c r="K459" s="93">
        <v>48</v>
      </c>
      <c r="L459" s="93">
        <v>33.6</v>
      </c>
      <c r="M459" s="93"/>
      <c r="N459" s="93"/>
      <c r="O459" s="93"/>
      <c r="P459" s="30"/>
      <c r="Q459" s="10"/>
      <c r="R459" s="10"/>
      <c r="S459" s="10"/>
      <c r="T459" s="10"/>
      <c r="U459" s="10"/>
      <c r="V459" s="10"/>
      <c r="W459" s="30"/>
      <c r="X459" s="32">
        <f>Table2[[#This Row],[A 
CAT 
€]]*Table2[[#This Row],[required
amount
CAT A]]</f>
        <v>0</v>
      </c>
      <c r="Y459" s="32">
        <f>Table2[[#This Row],[B 
CAT
€]]*Table2[[#This Row],[required 
amount
CAT B]]</f>
        <v>0</v>
      </c>
      <c r="Z459" s="32">
        <f>Table2[[#This Row],[C 
CAT
€]]*Table2[[#This Row],[required 
amount
CAT C]]</f>
        <v>0</v>
      </c>
      <c r="AA459" s="32"/>
      <c r="AB459" s="32"/>
      <c r="AC459" s="30"/>
      <c r="AD459" s="33">
        <f>SUM(Table2[[#This Row],[Total value 
CAT A]:[Total value 
CAT E]])</f>
        <v>0</v>
      </c>
      <c r="AE459" s="34"/>
      <c r="AF459" s="34"/>
      <c r="AG459" s="34"/>
      <c r="AH459" s="34"/>
      <c r="AI459" s="34"/>
      <c r="AJ459" s="34"/>
      <c r="AK459" s="34"/>
      <c r="AL459" s="34"/>
    </row>
    <row r="460" spans="1:38" s="35" customFormat="1" ht="90" x14ac:dyDescent="0.2">
      <c r="A460" s="4" t="s">
        <v>17</v>
      </c>
      <c r="B460" s="5">
        <v>42597</v>
      </c>
      <c r="C460" s="7">
        <v>0.41666666666666669</v>
      </c>
      <c r="D460" s="7">
        <v>0.70833333333333337</v>
      </c>
      <c r="E460" s="3" t="s">
        <v>816</v>
      </c>
      <c r="F460" s="4" t="s">
        <v>43</v>
      </c>
      <c r="G460" s="3" t="s">
        <v>802</v>
      </c>
      <c r="H460" s="4" t="s">
        <v>817</v>
      </c>
      <c r="I460" s="91" t="s">
        <v>119</v>
      </c>
      <c r="J460" s="30"/>
      <c r="K460" s="93">
        <v>48</v>
      </c>
      <c r="L460" s="93">
        <v>33.6</v>
      </c>
      <c r="M460" s="93"/>
      <c r="N460" s="93"/>
      <c r="O460" s="93"/>
      <c r="P460" s="30"/>
      <c r="Q460" s="10"/>
      <c r="R460" s="10"/>
      <c r="S460" s="10"/>
      <c r="T460" s="10"/>
      <c r="U460" s="10"/>
      <c r="V460" s="10"/>
      <c r="W460" s="30"/>
      <c r="X460" s="32">
        <f>Table2[[#This Row],[A 
CAT 
€]]*Table2[[#This Row],[required
amount
CAT A]]</f>
        <v>0</v>
      </c>
      <c r="Y460" s="32">
        <f>Table2[[#This Row],[B 
CAT
€]]*Table2[[#This Row],[required 
amount
CAT B]]</f>
        <v>0</v>
      </c>
      <c r="Z460" s="32">
        <f>Table2[[#This Row],[C 
CAT
€]]*Table2[[#This Row],[required 
amount
CAT C]]</f>
        <v>0</v>
      </c>
      <c r="AA460" s="32"/>
      <c r="AB460" s="32"/>
      <c r="AC460" s="30"/>
      <c r="AD460" s="33">
        <f>SUM(Table2[[#This Row],[Total value 
CAT A]:[Total value 
CAT E]])</f>
        <v>0</v>
      </c>
      <c r="AE460" s="34"/>
      <c r="AF460" s="34"/>
      <c r="AG460" s="34"/>
      <c r="AH460" s="34"/>
      <c r="AI460" s="34"/>
      <c r="AJ460" s="34"/>
      <c r="AK460" s="34"/>
      <c r="AL460" s="34"/>
    </row>
    <row r="461" spans="1:38" s="35" customFormat="1" ht="67.5" x14ac:dyDescent="0.2">
      <c r="A461" s="25" t="s">
        <v>17</v>
      </c>
      <c r="B461" s="5">
        <v>42598</v>
      </c>
      <c r="C461" s="27">
        <v>0.41666666666666669</v>
      </c>
      <c r="D461" s="27">
        <v>0.70833333333333337</v>
      </c>
      <c r="E461" s="29" t="s">
        <v>818</v>
      </c>
      <c r="F461" s="25" t="s">
        <v>43</v>
      </c>
      <c r="G461" s="3" t="s">
        <v>802</v>
      </c>
      <c r="H461" s="25" t="s">
        <v>819</v>
      </c>
      <c r="I461" s="90" t="s">
        <v>119</v>
      </c>
      <c r="J461" s="30"/>
      <c r="K461" s="93">
        <v>48</v>
      </c>
      <c r="L461" s="93">
        <v>33.6</v>
      </c>
      <c r="M461" s="93"/>
      <c r="N461" s="93"/>
      <c r="O461" s="93"/>
      <c r="P461" s="30"/>
      <c r="Q461" s="10"/>
      <c r="R461" s="10"/>
      <c r="S461" s="10"/>
      <c r="T461" s="10"/>
      <c r="U461" s="10"/>
      <c r="V461" s="10"/>
      <c r="W461" s="30"/>
      <c r="X461" s="32">
        <f>Table2[[#This Row],[A 
CAT 
€]]*Table2[[#This Row],[required
amount
CAT A]]</f>
        <v>0</v>
      </c>
      <c r="Y461" s="32">
        <f>Table2[[#This Row],[B 
CAT
€]]*Table2[[#This Row],[required 
amount
CAT B]]</f>
        <v>0</v>
      </c>
      <c r="Z461" s="32">
        <f>Table2[[#This Row],[C 
CAT
€]]*Table2[[#This Row],[required 
amount
CAT C]]</f>
        <v>0</v>
      </c>
      <c r="AA461" s="32"/>
      <c r="AB461" s="32"/>
      <c r="AC461" s="30"/>
      <c r="AD461" s="33">
        <f>SUM(Table2[[#This Row],[Total value 
CAT A]:[Total value 
CAT E]])</f>
        <v>0</v>
      </c>
      <c r="AE461" s="34"/>
      <c r="AF461" s="34"/>
      <c r="AG461" s="34"/>
      <c r="AH461" s="34"/>
      <c r="AI461" s="34"/>
      <c r="AJ461" s="34"/>
      <c r="AK461" s="34"/>
      <c r="AL461" s="34"/>
    </row>
    <row r="462" spans="1:38" s="35" customFormat="1" ht="45" x14ac:dyDescent="0.2">
      <c r="A462" s="4" t="s">
        <v>17</v>
      </c>
      <c r="B462" s="5">
        <v>42599</v>
      </c>
      <c r="C462" s="27">
        <v>0.41666666666666669</v>
      </c>
      <c r="D462" s="27">
        <v>0.70833333333333337</v>
      </c>
      <c r="E462" s="3" t="s">
        <v>820</v>
      </c>
      <c r="F462" s="25" t="s">
        <v>43</v>
      </c>
      <c r="G462" s="3" t="s">
        <v>802</v>
      </c>
      <c r="H462" s="4" t="s">
        <v>821</v>
      </c>
      <c r="I462" s="90" t="s">
        <v>119</v>
      </c>
      <c r="J462" s="30"/>
      <c r="K462" s="93">
        <v>48</v>
      </c>
      <c r="L462" s="93">
        <v>33.6</v>
      </c>
      <c r="M462" s="93"/>
      <c r="N462" s="93"/>
      <c r="O462" s="93"/>
      <c r="P462" s="30"/>
      <c r="Q462" s="10"/>
      <c r="R462" s="10"/>
      <c r="S462" s="10"/>
      <c r="T462" s="10"/>
      <c r="U462" s="10"/>
      <c r="V462" s="10"/>
      <c r="W462" s="30"/>
      <c r="X462" s="32">
        <f>Table2[[#This Row],[A 
CAT 
€]]*Table2[[#This Row],[required
amount
CAT A]]</f>
        <v>0</v>
      </c>
      <c r="Y462" s="32">
        <f>Table2[[#This Row],[B 
CAT
€]]*Table2[[#This Row],[required 
amount
CAT B]]</f>
        <v>0</v>
      </c>
      <c r="Z462" s="32">
        <f>Table2[[#This Row],[C 
CAT
€]]*Table2[[#This Row],[required 
amount
CAT C]]</f>
        <v>0</v>
      </c>
      <c r="AA462" s="32"/>
      <c r="AB462" s="32"/>
      <c r="AC462" s="30"/>
      <c r="AD462" s="33">
        <f>SUM(Table2[[#This Row],[Total value 
CAT A]:[Total value 
CAT E]])</f>
        <v>0</v>
      </c>
      <c r="AE462" s="34"/>
      <c r="AF462" s="34"/>
      <c r="AG462" s="34"/>
      <c r="AH462" s="34"/>
      <c r="AI462" s="34"/>
      <c r="AJ462" s="34"/>
      <c r="AK462" s="34"/>
      <c r="AL462" s="34"/>
    </row>
    <row r="463" spans="1:38" s="35" customFormat="1" ht="45" x14ac:dyDescent="0.2">
      <c r="A463" s="25" t="s">
        <v>17</v>
      </c>
      <c r="B463" s="5">
        <v>42600</v>
      </c>
      <c r="C463" s="27">
        <v>0.41666666666666669</v>
      </c>
      <c r="D463" s="27">
        <v>0.70833333333333337</v>
      </c>
      <c r="E463" s="29" t="s">
        <v>822</v>
      </c>
      <c r="F463" s="25" t="s">
        <v>43</v>
      </c>
      <c r="G463" s="3" t="s">
        <v>802</v>
      </c>
      <c r="H463" s="25" t="s">
        <v>823</v>
      </c>
      <c r="I463" s="90" t="s">
        <v>119</v>
      </c>
      <c r="J463" s="30"/>
      <c r="K463" s="93">
        <v>48</v>
      </c>
      <c r="L463" s="93">
        <v>33.6</v>
      </c>
      <c r="M463" s="93"/>
      <c r="N463" s="93"/>
      <c r="O463" s="93"/>
      <c r="P463" s="30"/>
      <c r="Q463" s="10"/>
      <c r="R463" s="10"/>
      <c r="S463" s="10"/>
      <c r="T463" s="10"/>
      <c r="U463" s="10"/>
      <c r="V463" s="10"/>
      <c r="W463" s="30"/>
      <c r="X463" s="32">
        <f>Table2[[#This Row],[A 
CAT 
€]]*Table2[[#This Row],[required
amount
CAT A]]</f>
        <v>0</v>
      </c>
      <c r="Y463" s="32">
        <f>Table2[[#This Row],[B 
CAT
€]]*Table2[[#This Row],[required 
amount
CAT B]]</f>
        <v>0</v>
      </c>
      <c r="Z463" s="32">
        <f>Table2[[#This Row],[C 
CAT
€]]*Table2[[#This Row],[required 
amount
CAT C]]</f>
        <v>0</v>
      </c>
      <c r="AA463" s="32"/>
      <c r="AB463" s="32"/>
      <c r="AC463" s="30"/>
      <c r="AD463" s="33">
        <f>SUM(Table2[[#This Row],[Total value 
CAT A]:[Total value 
CAT E]])</f>
        <v>0</v>
      </c>
      <c r="AE463" s="34"/>
      <c r="AF463" s="34"/>
      <c r="AG463" s="34"/>
      <c r="AH463" s="34"/>
      <c r="AI463" s="34"/>
      <c r="AJ463" s="34"/>
      <c r="AK463" s="34"/>
      <c r="AL463" s="34"/>
    </row>
    <row r="464" spans="1:38" s="35" customFormat="1" ht="45" x14ac:dyDescent="0.2">
      <c r="A464" s="4" t="s">
        <v>824</v>
      </c>
      <c r="B464" s="5">
        <v>42588</v>
      </c>
      <c r="C464" s="27">
        <v>0.3125</v>
      </c>
      <c r="D464" s="27">
        <v>0.6875</v>
      </c>
      <c r="E464" s="3" t="s">
        <v>825</v>
      </c>
      <c r="F464" s="25" t="s">
        <v>47</v>
      </c>
      <c r="G464" s="3" t="s">
        <v>105</v>
      </c>
      <c r="H464" s="4" t="s">
        <v>826</v>
      </c>
      <c r="I464" s="90" t="s">
        <v>119</v>
      </c>
      <c r="J464" s="30"/>
      <c r="K464" s="93">
        <v>48</v>
      </c>
      <c r="L464" s="93"/>
      <c r="M464" s="93"/>
      <c r="N464" s="93"/>
      <c r="O464" s="93"/>
      <c r="P464" s="30"/>
      <c r="Q464" s="10"/>
      <c r="R464" s="10"/>
      <c r="S464" s="10"/>
      <c r="T464" s="10"/>
      <c r="U464" s="10"/>
      <c r="V464" s="10"/>
      <c r="W464" s="30"/>
      <c r="X464" s="32">
        <f>Table2[[#This Row],[A 
CAT 
€]]*Table2[[#This Row],[required
amount
CAT A]]</f>
        <v>0</v>
      </c>
      <c r="Y464" s="32">
        <f>Table2[[#This Row],[B 
CAT
€]]*Table2[[#This Row],[required 
amount
CAT B]]</f>
        <v>0</v>
      </c>
      <c r="Z464" s="32">
        <f>Table2[[#This Row],[C 
CAT
€]]*Table2[[#This Row],[required 
amount
CAT C]]</f>
        <v>0</v>
      </c>
      <c r="AA464" s="32"/>
      <c r="AB464" s="32"/>
      <c r="AC464" s="30"/>
      <c r="AD464" s="33">
        <f>SUM(Table2[[#This Row],[Total value 
CAT A]:[Total value 
CAT E]])</f>
        <v>0</v>
      </c>
      <c r="AE464" s="34"/>
      <c r="AF464" s="34"/>
      <c r="AG464" s="34"/>
      <c r="AH464" s="34"/>
      <c r="AI464" s="34"/>
      <c r="AJ464" s="34"/>
      <c r="AK464" s="34"/>
      <c r="AL464" s="34"/>
    </row>
    <row r="465" spans="1:38" s="35" customFormat="1" ht="56.25" x14ac:dyDescent="0.2">
      <c r="A465" s="25" t="s">
        <v>824</v>
      </c>
      <c r="B465" s="5">
        <v>42589</v>
      </c>
      <c r="C465" s="27">
        <v>0.375</v>
      </c>
      <c r="D465" s="27">
        <v>0.6875</v>
      </c>
      <c r="E465" s="29" t="s">
        <v>827</v>
      </c>
      <c r="F465" s="25" t="s">
        <v>47</v>
      </c>
      <c r="G465" s="3" t="s">
        <v>105</v>
      </c>
      <c r="H465" s="25" t="s">
        <v>828</v>
      </c>
      <c r="I465" s="90" t="s">
        <v>119</v>
      </c>
      <c r="J465" s="30"/>
      <c r="K465" s="93">
        <v>48</v>
      </c>
      <c r="L465" s="93">
        <v>19.2</v>
      </c>
      <c r="M465" s="93"/>
      <c r="N465" s="93"/>
      <c r="O465" s="93"/>
      <c r="P465" s="30"/>
      <c r="Q465" s="10"/>
      <c r="R465" s="10"/>
      <c r="S465" s="10"/>
      <c r="T465" s="10"/>
      <c r="U465" s="10"/>
      <c r="V465" s="10"/>
      <c r="W465" s="30"/>
      <c r="X465" s="32">
        <f>Table2[[#This Row],[A 
CAT 
€]]*Table2[[#This Row],[required
amount
CAT A]]</f>
        <v>0</v>
      </c>
      <c r="Y465" s="32">
        <f>Table2[[#This Row],[B 
CAT
€]]*Table2[[#This Row],[required 
amount
CAT B]]</f>
        <v>0</v>
      </c>
      <c r="Z465" s="32">
        <f>Table2[[#This Row],[C 
CAT
€]]*Table2[[#This Row],[required 
amount
CAT C]]</f>
        <v>0</v>
      </c>
      <c r="AA465" s="32"/>
      <c r="AB465" s="32"/>
      <c r="AC465" s="30"/>
      <c r="AD465" s="33">
        <f>SUM(Table2[[#This Row],[Total value 
CAT A]:[Total value 
CAT E]])</f>
        <v>0</v>
      </c>
      <c r="AE465" s="34"/>
      <c r="AF465" s="34"/>
      <c r="AG465" s="34"/>
      <c r="AH465" s="34"/>
      <c r="AI465" s="34"/>
      <c r="AJ465" s="34"/>
      <c r="AK465" s="34"/>
      <c r="AL465" s="34"/>
    </row>
    <row r="466" spans="1:38" s="35" customFormat="1" ht="45" x14ac:dyDescent="0.2">
      <c r="A466" s="4" t="s">
        <v>824</v>
      </c>
      <c r="B466" s="5">
        <v>42590</v>
      </c>
      <c r="C466" s="27">
        <v>0.375</v>
      </c>
      <c r="D466" s="27">
        <v>0.6875</v>
      </c>
      <c r="E466" s="3" t="s">
        <v>829</v>
      </c>
      <c r="F466" s="25" t="s">
        <v>47</v>
      </c>
      <c r="G466" s="3" t="s">
        <v>105</v>
      </c>
      <c r="H466" s="4" t="s">
        <v>830</v>
      </c>
      <c r="I466" s="90" t="s">
        <v>119</v>
      </c>
      <c r="J466" s="30"/>
      <c r="K466" s="93">
        <v>48</v>
      </c>
      <c r="L466" s="93">
        <v>19.2</v>
      </c>
      <c r="M466" s="93"/>
      <c r="N466" s="93"/>
      <c r="O466" s="93"/>
      <c r="P466" s="30"/>
      <c r="Q466" s="10"/>
      <c r="R466" s="10"/>
      <c r="S466" s="10"/>
      <c r="T466" s="10"/>
      <c r="U466" s="10"/>
      <c r="V466" s="10"/>
      <c r="W466" s="30"/>
      <c r="X466" s="32">
        <f>Table2[[#This Row],[A 
CAT 
€]]*Table2[[#This Row],[required
amount
CAT A]]</f>
        <v>0</v>
      </c>
      <c r="Y466" s="32">
        <f>Table2[[#This Row],[B 
CAT
€]]*Table2[[#This Row],[required 
amount
CAT B]]</f>
        <v>0</v>
      </c>
      <c r="Z466" s="32">
        <f>Table2[[#This Row],[C 
CAT
€]]*Table2[[#This Row],[required 
amount
CAT C]]</f>
        <v>0</v>
      </c>
      <c r="AA466" s="32"/>
      <c r="AB466" s="32"/>
      <c r="AC466" s="30"/>
      <c r="AD466" s="33">
        <f>SUM(Table2[[#This Row],[Total value 
CAT A]:[Total value 
CAT E]])</f>
        <v>0</v>
      </c>
      <c r="AE466" s="34"/>
      <c r="AF466" s="34"/>
      <c r="AG466" s="34"/>
      <c r="AH466" s="34"/>
      <c r="AI466" s="34"/>
      <c r="AJ466" s="34"/>
      <c r="AK466" s="34"/>
      <c r="AL466" s="34"/>
    </row>
    <row r="467" spans="1:38" s="35" customFormat="1" ht="33.75" x14ac:dyDescent="0.2">
      <c r="A467" s="25" t="s">
        <v>824</v>
      </c>
      <c r="B467" s="5">
        <v>42591</v>
      </c>
      <c r="C467" s="27">
        <v>0.375</v>
      </c>
      <c r="D467" s="27">
        <v>0.70833333333333337</v>
      </c>
      <c r="E467" s="29" t="s">
        <v>831</v>
      </c>
      <c r="F467" s="25" t="s">
        <v>47</v>
      </c>
      <c r="G467" s="3" t="s">
        <v>105</v>
      </c>
      <c r="H467" s="25" t="s">
        <v>832</v>
      </c>
      <c r="I467" s="90" t="s">
        <v>119</v>
      </c>
      <c r="J467" s="30"/>
      <c r="K467" s="93">
        <v>48</v>
      </c>
      <c r="L467" s="93"/>
      <c r="M467" s="93"/>
      <c r="N467" s="93"/>
      <c r="O467" s="93"/>
      <c r="P467" s="30"/>
      <c r="Q467" s="10"/>
      <c r="R467" s="10"/>
      <c r="S467" s="10"/>
      <c r="T467" s="10"/>
      <c r="U467" s="10"/>
      <c r="V467" s="10"/>
      <c r="W467" s="30"/>
      <c r="X467" s="32">
        <f>Table2[[#This Row],[A 
CAT 
€]]*Table2[[#This Row],[required
amount
CAT A]]</f>
        <v>0</v>
      </c>
      <c r="Y467" s="32">
        <f>Table2[[#This Row],[B 
CAT
€]]*Table2[[#This Row],[required 
amount
CAT B]]</f>
        <v>0</v>
      </c>
      <c r="Z467" s="32">
        <f>Table2[[#This Row],[C 
CAT
€]]*Table2[[#This Row],[required 
amount
CAT C]]</f>
        <v>0</v>
      </c>
      <c r="AA467" s="32"/>
      <c r="AB467" s="32"/>
      <c r="AC467" s="30"/>
      <c r="AD467" s="33">
        <f>SUM(Table2[[#This Row],[Total value 
CAT A]:[Total value 
CAT E]])</f>
        <v>0</v>
      </c>
      <c r="AE467" s="34"/>
      <c r="AF467" s="34"/>
      <c r="AG467" s="34"/>
      <c r="AH467" s="34"/>
      <c r="AI467" s="34"/>
      <c r="AJ467" s="34"/>
      <c r="AK467" s="34"/>
      <c r="AL467" s="34"/>
    </row>
    <row r="468" spans="1:38" s="35" customFormat="1" ht="45" x14ac:dyDescent="0.2">
      <c r="A468" s="25" t="s">
        <v>824</v>
      </c>
      <c r="B468" s="5">
        <v>42592</v>
      </c>
      <c r="C468" s="27">
        <v>0.375</v>
      </c>
      <c r="D468" s="27">
        <v>0.6875</v>
      </c>
      <c r="E468" s="3" t="s">
        <v>833</v>
      </c>
      <c r="F468" s="25" t="s">
        <v>47</v>
      </c>
      <c r="G468" s="3" t="s">
        <v>105</v>
      </c>
      <c r="H468" s="4" t="s">
        <v>834</v>
      </c>
      <c r="I468" s="90" t="s">
        <v>119</v>
      </c>
      <c r="J468" s="30"/>
      <c r="K468" s="93">
        <v>48</v>
      </c>
      <c r="L468" s="93">
        <v>19.2</v>
      </c>
      <c r="M468" s="93"/>
      <c r="N468" s="93"/>
      <c r="O468" s="93"/>
      <c r="P468" s="30"/>
      <c r="Q468" s="10"/>
      <c r="R468" s="10"/>
      <c r="S468" s="10"/>
      <c r="T468" s="10"/>
      <c r="U468" s="10"/>
      <c r="V468" s="10"/>
      <c r="W468" s="30"/>
      <c r="X468" s="32">
        <f>Table2[[#This Row],[A 
CAT 
€]]*Table2[[#This Row],[required
amount
CAT A]]</f>
        <v>0</v>
      </c>
      <c r="Y468" s="32">
        <f>Table2[[#This Row],[B 
CAT
€]]*Table2[[#This Row],[required 
amount
CAT B]]</f>
        <v>0</v>
      </c>
      <c r="Z468" s="32">
        <f>Table2[[#This Row],[C 
CAT
€]]*Table2[[#This Row],[required 
amount
CAT C]]</f>
        <v>0</v>
      </c>
      <c r="AA468" s="32"/>
      <c r="AB468" s="32"/>
      <c r="AC468" s="30"/>
      <c r="AD468" s="33">
        <f>SUM(Table2[[#This Row],[Total value 
CAT A]:[Total value 
CAT E]])</f>
        <v>0</v>
      </c>
      <c r="AE468" s="34"/>
      <c r="AF468" s="34"/>
      <c r="AG468" s="34"/>
      <c r="AH468" s="34"/>
      <c r="AI468" s="34"/>
      <c r="AJ468" s="34"/>
      <c r="AK468" s="34"/>
      <c r="AL468" s="34"/>
    </row>
    <row r="469" spans="1:38" s="35" customFormat="1" ht="56.25" x14ac:dyDescent="0.2">
      <c r="A469" s="25" t="s">
        <v>824</v>
      </c>
      <c r="B469" s="26">
        <v>42593</v>
      </c>
      <c r="C469" s="27">
        <v>0.375</v>
      </c>
      <c r="D469" s="27">
        <v>0.5625</v>
      </c>
      <c r="E469" s="3" t="s">
        <v>835</v>
      </c>
      <c r="F469" s="4" t="s">
        <v>47</v>
      </c>
      <c r="G469" s="3" t="s">
        <v>105</v>
      </c>
      <c r="H469" s="25" t="s">
        <v>836</v>
      </c>
      <c r="I469" s="90" t="s">
        <v>119</v>
      </c>
      <c r="J469" s="30"/>
      <c r="K469" s="93">
        <v>48</v>
      </c>
      <c r="L469" s="93"/>
      <c r="M469" s="93"/>
      <c r="N469" s="93"/>
      <c r="O469" s="93"/>
      <c r="P469" s="30"/>
      <c r="Q469" s="10"/>
      <c r="R469" s="10"/>
      <c r="S469" s="10"/>
      <c r="T469" s="10"/>
      <c r="U469" s="10"/>
      <c r="V469" s="10"/>
      <c r="W469" s="30"/>
      <c r="X469" s="32">
        <f>Table2[[#This Row],[A 
CAT 
€]]*Table2[[#This Row],[required
amount
CAT A]]</f>
        <v>0</v>
      </c>
      <c r="Y469" s="32">
        <f>Table2[[#This Row],[B 
CAT
€]]*Table2[[#This Row],[required 
amount
CAT B]]</f>
        <v>0</v>
      </c>
      <c r="Z469" s="32">
        <f>Table2[[#This Row],[C 
CAT
€]]*Table2[[#This Row],[required 
amount
CAT C]]</f>
        <v>0</v>
      </c>
      <c r="AA469" s="32"/>
      <c r="AB469" s="32"/>
      <c r="AC469" s="30"/>
      <c r="AD469" s="33">
        <f>SUM(Table2[[#This Row],[Total value 
CAT A]:[Total value 
CAT E]])</f>
        <v>0</v>
      </c>
      <c r="AE469" s="34"/>
      <c r="AF469" s="34"/>
      <c r="AG469" s="34"/>
      <c r="AH469" s="34"/>
      <c r="AI469" s="34"/>
      <c r="AJ469" s="34"/>
      <c r="AK469" s="34"/>
      <c r="AL469" s="34"/>
    </row>
    <row r="470" spans="1:38" s="35" customFormat="1" ht="78.75" x14ac:dyDescent="0.2">
      <c r="A470" s="25" t="s">
        <v>824</v>
      </c>
      <c r="B470" s="26">
        <v>42594</v>
      </c>
      <c r="C470" s="27">
        <v>0.375</v>
      </c>
      <c r="D470" s="27">
        <v>0.6875</v>
      </c>
      <c r="E470" s="3" t="s">
        <v>837</v>
      </c>
      <c r="F470" s="4" t="s">
        <v>47</v>
      </c>
      <c r="G470" s="3" t="s">
        <v>105</v>
      </c>
      <c r="H470" s="25" t="s">
        <v>838</v>
      </c>
      <c r="I470" s="53" t="s">
        <v>119</v>
      </c>
      <c r="J470" s="30"/>
      <c r="K470" s="93">
        <v>48</v>
      </c>
      <c r="L470" s="93">
        <v>19.2</v>
      </c>
      <c r="M470" s="93"/>
      <c r="N470" s="93"/>
      <c r="O470" s="93"/>
      <c r="P470" s="30"/>
      <c r="Q470" s="10"/>
      <c r="R470" s="10"/>
      <c r="S470" s="10"/>
      <c r="T470" s="10"/>
      <c r="U470" s="10"/>
      <c r="V470" s="10"/>
      <c r="W470" s="30"/>
      <c r="X470" s="32">
        <f>Table2[[#This Row],[A 
CAT 
€]]*Table2[[#This Row],[required
amount
CAT A]]</f>
        <v>0</v>
      </c>
      <c r="Y470" s="32">
        <f>Table2[[#This Row],[B 
CAT
€]]*Table2[[#This Row],[required 
amount
CAT B]]</f>
        <v>0</v>
      </c>
      <c r="Z470" s="32">
        <f>Table2[[#This Row],[C 
CAT
€]]*Table2[[#This Row],[required 
amount
CAT C]]</f>
        <v>0</v>
      </c>
      <c r="AA470" s="32"/>
      <c r="AB470" s="32"/>
      <c r="AC470" s="30"/>
      <c r="AD470" s="33">
        <f>SUM(Table2[[#This Row],[Total value 
CAT A]:[Total value 
CAT E]])</f>
        <v>0</v>
      </c>
      <c r="AE470" s="34"/>
      <c r="AF470" s="34"/>
      <c r="AG470" s="34"/>
      <c r="AH470" s="34"/>
      <c r="AI470" s="34"/>
      <c r="AJ470" s="34"/>
      <c r="AK470" s="34"/>
      <c r="AL470" s="34"/>
    </row>
    <row r="471" spans="1:38" s="35" customFormat="1" ht="56.25" x14ac:dyDescent="0.2">
      <c r="A471" s="25" t="s">
        <v>824</v>
      </c>
      <c r="B471" s="26">
        <v>42595</v>
      </c>
      <c r="C471" s="7">
        <v>0.375</v>
      </c>
      <c r="D471" s="7">
        <v>0.69791666666666663</v>
      </c>
      <c r="E471" s="29" t="s">
        <v>839</v>
      </c>
      <c r="F471" s="4" t="s">
        <v>47</v>
      </c>
      <c r="G471" s="3" t="s">
        <v>105</v>
      </c>
      <c r="H471" s="25" t="s">
        <v>840</v>
      </c>
      <c r="I471" s="91" t="s">
        <v>119</v>
      </c>
      <c r="J471" s="30"/>
      <c r="K471" s="93">
        <v>48</v>
      </c>
      <c r="L471" s="93">
        <v>19.2</v>
      </c>
      <c r="M471" s="93"/>
      <c r="N471" s="93"/>
      <c r="O471" s="93"/>
      <c r="P471" s="30"/>
      <c r="Q471" s="10"/>
      <c r="R471" s="10"/>
      <c r="S471" s="10"/>
      <c r="T471" s="10"/>
      <c r="U471" s="10"/>
      <c r="V471" s="10"/>
      <c r="W471" s="30"/>
      <c r="X471" s="32">
        <f>Table2[[#This Row],[A 
CAT 
€]]*Table2[[#This Row],[required
amount
CAT A]]</f>
        <v>0</v>
      </c>
      <c r="Y471" s="32">
        <f>Table2[[#This Row],[B 
CAT
€]]*Table2[[#This Row],[required 
amount
CAT B]]</f>
        <v>0</v>
      </c>
      <c r="Z471" s="32">
        <f>Table2[[#This Row],[C 
CAT
€]]*Table2[[#This Row],[required 
amount
CAT C]]</f>
        <v>0</v>
      </c>
      <c r="AA471" s="32"/>
      <c r="AB471" s="32"/>
      <c r="AC471" s="30"/>
      <c r="AD471" s="33">
        <f>SUM(Table2[[#This Row],[Total value 
CAT A]:[Total value 
CAT E]])</f>
        <v>0</v>
      </c>
      <c r="AE471" s="34"/>
      <c r="AF471" s="34"/>
      <c r="AG471" s="34"/>
      <c r="AH471" s="34"/>
      <c r="AI471" s="34"/>
      <c r="AJ471" s="34"/>
      <c r="AK471" s="34"/>
      <c r="AL471" s="34"/>
    </row>
    <row r="472" spans="1:38" s="35" customFormat="1" ht="45" x14ac:dyDescent="0.2">
      <c r="A472" s="25" t="s">
        <v>824</v>
      </c>
      <c r="B472" s="5">
        <v>42596</v>
      </c>
      <c r="C472" s="7">
        <v>0.375</v>
      </c>
      <c r="D472" s="7">
        <v>0.60416666666666663</v>
      </c>
      <c r="E472" s="3" t="s">
        <v>841</v>
      </c>
      <c r="F472" s="4" t="s">
        <v>47</v>
      </c>
      <c r="G472" s="3" t="s">
        <v>105</v>
      </c>
      <c r="H472" s="25" t="s">
        <v>842</v>
      </c>
      <c r="I472" s="91" t="s">
        <v>119</v>
      </c>
      <c r="J472" s="30"/>
      <c r="K472" s="93">
        <v>48</v>
      </c>
      <c r="L472" s="93"/>
      <c r="M472" s="93"/>
      <c r="N472" s="93"/>
      <c r="O472" s="93"/>
      <c r="P472" s="30"/>
      <c r="Q472" s="10"/>
      <c r="R472" s="10"/>
      <c r="S472" s="10"/>
      <c r="T472" s="10"/>
      <c r="U472" s="10"/>
      <c r="V472" s="10"/>
      <c r="W472" s="30"/>
      <c r="X472" s="32">
        <f>Table2[[#This Row],[A 
CAT 
€]]*Table2[[#This Row],[required
amount
CAT A]]</f>
        <v>0</v>
      </c>
      <c r="Y472" s="32">
        <f>Table2[[#This Row],[B 
CAT
€]]*Table2[[#This Row],[required 
amount
CAT B]]</f>
        <v>0</v>
      </c>
      <c r="Z472" s="32">
        <f>Table2[[#This Row],[C 
CAT
€]]*Table2[[#This Row],[required 
amount
CAT C]]</f>
        <v>0</v>
      </c>
      <c r="AA472" s="32"/>
      <c r="AB472" s="32"/>
      <c r="AC472" s="30"/>
      <c r="AD472" s="33">
        <f>SUM(Table2[[#This Row],[Total value 
CAT A]:[Total value 
CAT E]])</f>
        <v>0</v>
      </c>
      <c r="AE472" s="34"/>
      <c r="AF472" s="34"/>
      <c r="AG472" s="34"/>
      <c r="AH472" s="34"/>
      <c r="AI472" s="34"/>
      <c r="AJ472" s="34"/>
      <c r="AK472" s="34"/>
      <c r="AL472" s="34"/>
    </row>
    <row r="473" spans="1:38" s="35" customFormat="1" ht="90" x14ac:dyDescent="0.2">
      <c r="A473" s="4" t="s">
        <v>18</v>
      </c>
      <c r="B473" s="2">
        <v>42588</v>
      </c>
      <c r="C473" s="38">
        <v>0.54166666666666663</v>
      </c>
      <c r="D473" s="38">
        <v>0.66666666666666663</v>
      </c>
      <c r="E473" s="29" t="s">
        <v>843</v>
      </c>
      <c r="F473" s="25" t="s">
        <v>45</v>
      </c>
      <c r="G473" s="29" t="s">
        <v>106</v>
      </c>
      <c r="H473" s="4" t="s">
        <v>844</v>
      </c>
      <c r="I473" s="90" t="s">
        <v>119</v>
      </c>
      <c r="J473" s="30"/>
      <c r="K473" s="94">
        <v>168</v>
      </c>
      <c r="L473" s="93">
        <v>134.4</v>
      </c>
      <c r="M473" s="93">
        <v>76.8</v>
      </c>
      <c r="N473" s="93"/>
      <c r="O473" s="93"/>
      <c r="P473" s="30"/>
      <c r="Q473" s="10"/>
      <c r="R473" s="10"/>
      <c r="S473" s="10"/>
      <c r="T473" s="10"/>
      <c r="U473" s="10"/>
      <c r="V473" s="10"/>
      <c r="W473" s="30"/>
      <c r="X473" s="32">
        <f>Table2[[#This Row],[A 
CAT 
€]]*Table2[[#This Row],[required
amount
CAT A]]</f>
        <v>0</v>
      </c>
      <c r="Y473" s="32">
        <f>Table2[[#This Row],[B 
CAT
€]]*Table2[[#This Row],[required 
amount
CAT B]]</f>
        <v>0</v>
      </c>
      <c r="Z473" s="32"/>
      <c r="AA473" s="32"/>
      <c r="AB473" s="32"/>
      <c r="AC473" s="30"/>
      <c r="AD473" s="33">
        <f>SUM(Table2[[#This Row],[Total value 
CAT A]:[Total value 
CAT E]])</f>
        <v>0</v>
      </c>
      <c r="AE473" s="34"/>
      <c r="AF473" s="34"/>
      <c r="AG473" s="34"/>
      <c r="AH473" s="34"/>
      <c r="AI473" s="34"/>
      <c r="AJ473" s="34"/>
      <c r="AK473" s="34"/>
      <c r="AL473" s="34"/>
    </row>
    <row r="474" spans="1:38" s="35" customFormat="1" ht="157.5" x14ac:dyDescent="0.2">
      <c r="A474" s="25" t="s">
        <v>18</v>
      </c>
      <c r="B474" s="2">
        <v>42588</v>
      </c>
      <c r="C474" s="38">
        <v>0.91666666666666663</v>
      </c>
      <c r="D474" s="38">
        <v>3.472222222222222E-3</v>
      </c>
      <c r="E474" s="29" t="s">
        <v>845</v>
      </c>
      <c r="F474" s="25" t="s">
        <v>45</v>
      </c>
      <c r="G474" s="29" t="s">
        <v>106</v>
      </c>
      <c r="H474" s="25" t="s">
        <v>846</v>
      </c>
      <c r="I474" s="90" t="s">
        <v>119</v>
      </c>
      <c r="J474" s="30"/>
      <c r="K474" s="93">
        <v>408</v>
      </c>
      <c r="L474" s="93">
        <v>240</v>
      </c>
      <c r="M474" s="93">
        <v>124.8</v>
      </c>
      <c r="N474" s="93"/>
      <c r="O474" s="93"/>
      <c r="P474" s="30"/>
      <c r="Q474" s="10"/>
      <c r="R474" s="10"/>
      <c r="S474" s="10"/>
      <c r="T474" s="10"/>
      <c r="U474" s="10"/>
      <c r="V474" s="10"/>
      <c r="W474" s="30"/>
      <c r="X474" s="32">
        <f>Table2[[#This Row],[A 
CAT 
€]]*Table2[[#This Row],[required
amount
CAT A]]</f>
        <v>0</v>
      </c>
      <c r="Y474" s="32">
        <f>Table2[[#This Row],[B 
CAT
€]]*Table2[[#This Row],[required 
amount
CAT B]]</f>
        <v>0</v>
      </c>
      <c r="Z474" s="32"/>
      <c r="AA474" s="32"/>
      <c r="AB474" s="32"/>
      <c r="AC474" s="30"/>
      <c r="AD474" s="33">
        <f>SUM(Table2[[#This Row],[Total value 
CAT A]:[Total value 
CAT E]])</f>
        <v>0</v>
      </c>
      <c r="AE474" s="34"/>
      <c r="AF474" s="34"/>
      <c r="AG474" s="34"/>
      <c r="AH474" s="34"/>
      <c r="AI474" s="34"/>
      <c r="AJ474" s="34"/>
      <c r="AK474" s="34"/>
      <c r="AL474" s="34"/>
    </row>
    <row r="475" spans="1:38" s="35" customFormat="1" ht="67.5" x14ac:dyDescent="0.2">
      <c r="A475" s="25" t="s">
        <v>18</v>
      </c>
      <c r="B475" s="2">
        <v>42589</v>
      </c>
      <c r="C475" s="38">
        <v>0.54166666666666663</v>
      </c>
      <c r="D475" s="38">
        <v>0.65972222222222221</v>
      </c>
      <c r="E475" s="29" t="s">
        <v>847</v>
      </c>
      <c r="F475" s="25" t="s">
        <v>45</v>
      </c>
      <c r="G475" s="29" t="s">
        <v>106</v>
      </c>
      <c r="H475" s="25" t="s">
        <v>848</v>
      </c>
      <c r="I475" s="90" t="s">
        <v>119</v>
      </c>
      <c r="J475" s="30"/>
      <c r="K475" s="93">
        <v>168</v>
      </c>
      <c r="L475" s="93">
        <v>134.4</v>
      </c>
      <c r="M475" s="93">
        <v>76.8</v>
      </c>
      <c r="N475" s="93"/>
      <c r="O475" s="93"/>
      <c r="P475" s="30"/>
      <c r="Q475" s="10"/>
      <c r="R475" s="10"/>
      <c r="S475" s="10"/>
      <c r="T475" s="10"/>
      <c r="U475" s="10"/>
      <c r="V475" s="10"/>
      <c r="W475" s="30"/>
      <c r="X475" s="32">
        <f>Table2[[#This Row],[A 
CAT 
€]]*Table2[[#This Row],[required
amount
CAT A]]</f>
        <v>0</v>
      </c>
      <c r="Y475" s="32">
        <f>Table2[[#This Row],[B 
CAT
€]]*Table2[[#This Row],[required 
amount
CAT B]]</f>
        <v>0</v>
      </c>
      <c r="Z475" s="32"/>
      <c r="AA475" s="32"/>
      <c r="AB475" s="32"/>
      <c r="AC475" s="30"/>
      <c r="AD475" s="33">
        <f>SUM(Table2[[#This Row],[Total value 
CAT A]:[Total value 
CAT E]])</f>
        <v>0</v>
      </c>
      <c r="AE475" s="34"/>
      <c r="AF475" s="34"/>
      <c r="AG475" s="34"/>
      <c r="AH475" s="34"/>
      <c r="AI475" s="34"/>
      <c r="AJ475" s="34"/>
      <c r="AK475" s="34"/>
      <c r="AL475" s="34"/>
    </row>
    <row r="476" spans="1:38" s="35" customFormat="1" ht="180" x14ac:dyDescent="0.2">
      <c r="A476" s="4" t="s">
        <v>18</v>
      </c>
      <c r="B476" s="2">
        <v>42589</v>
      </c>
      <c r="C476" s="38">
        <v>0.91666666666666663</v>
      </c>
      <c r="D476" s="38">
        <v>3.472222222222222E-3</v>
      </c>
      <c r="E476" s="29" t="s">
        <v>849</v>
      </c>
      <c r="F476" s="25" t="s">
        <v>45</v>
      </c>
      <c r="G476" s="29" t="s">
        <v>106</v>
      </c>
      <c r="H476" s="4" t="s">
        <v>850</v>
      </c>
      <c r="I476" s="90" t="s">
        <v>119</v>
      </c>
      <c r="J476" s="30"/>
      <c r="K476" s="93">
        <v>408</v>
      </c>
      <c r="L476" s="93">
        <v>240</v>
      </c>
      <c r="M476" s="93">
        <v>124.8</v>
      </c>
      <c r="N476" s="93"/>
      <c r="O476" s="93"/>
      <c r="P476" s="30"/>
      <c r="Q476" s="10"/>
      <c r="R476" s="10"/>
      <c r="S476" s="10"/>
      <c r="T476" s="10"/>
      <c r="U476" s="10"/>
      <c r="V476" s="10"/>
      <c r="W476" s="30"/>
      <c r="X476" s="32">
        <f>Table2[[#This Row],[A 
CAT 
€]]*Table2[[#This Row],[required
amount
CAT A]]</f>
        <v>0</v>
      </c>
      <c r="Y476" s="32">
        <f>Table2[[#This Row],[B 
CAT
€]]*Table2[[#This Row],[required 
amount
CAT B]]</f>
        <v>0</v>
      </c>
      <c r="Z476" s="32"/>
      <c r="AA476" s="32"/>
      <c r="AB476" s="32"/>
      <c r="AC476" s="30"/>
      <c r="AD476" s="33">
        <f>SUM(Table2[[#This Row],[Total value 
CAT A]:[Total value 
CAT E]])</f>
        <v>0</v>
      </c>
      <c r="AE476" s="34"/>
      <c r="AF476" s="34"/>
      <c r="AG476" s="34"/>
      <c r="AH476" s="34"/>
      <c r="AI476" s="34"/>
      <c r="AJ476" s="34"/>
      <c r="AK476" s="34"/>
      <c r="AL476" s="34"/>
    </row>
    <row r="477" spans="1:38" s="35" customFormat="1" ht="45" x14ac:dyDescent="0.2">
      <c r="A477" s="25" t="s">
        <v>18</v>
      </c>
      <c r="B477" s="2">
        <v>42590</v>
      </c>
      <c r="C477" s="38">
        <v>0.54166666666666663</v>
      </c>
      <c r="D477" s="38">
        <v>0.61111111111111105</v>
      </c>
      <c r="E477" s="29" t="s">
        <v>851</v>
      </c>
      <c r="F477" s="25" t="s">
        <v>45</v>
      </c>
      <c r="G477" s="29" t="s">
        <v>106</v>
      </c>
      <c r="H477" s="25" t="s">
        <v>852</v>
      </c>
      <c r="I477" s="90" t="s">
        <v>119</v>
      </c>
      <c r="J477" s="30"/>
      <c r="K477" s="93">
        <v>168</v>
      </c>
      <c r="L477" s="93">
        <v>134.4</v>
      </c>
      <c r="M477" s="93">
        <v>76.8</v>
      </c>
      <c r="N477" s="93"/>
      <c r="O477" s="93"/>
      <c r="P477" s="30"/>
      <c r="Q477" s="10"/>
      <c r="R477" s="10"/>
      <c r="S477" s="10"/>
      <c r="T477" s="10"/>
      <c r="U477" s="10"/>
      <c r="V477" s="10"/>
      <c r="W477" s="30"/>
      <c r="X477" s="32">
        <f>Table2[[#This Row],[A 
CAT 
€]]*Table2[[#This Row],[required
amount
CAT A]]</f>
        <v>0</v>
      </c>
      <c r="Y477" s="32">
        <f>Table2[[#This Row],[B 
CAT
€]]*Table2[[#This Row],[required 
amount
CAT B]]</f>
        <v>0</v>
      </c>
      <c r="Z477" s="32"/>
      <c r="AA477" s="32"/>
      <c r="AB477" s="32"/>
      <c r="AC477" s="30"/>
      <c r="AD477" s="33">
        <f>SUM(Table2[[#This Row],[Total value 
CAT A]:[Total value 
CAT E]])</f>
        <v>0</v>
      </c>
      <c r="AE477" s="34"/>
      <c r="AF477" s="34"/>
      <c r="AG477" s="34"/>
      <c r="AH477" s="34"/>
      <c r="AI477" s="34"/>
      <c r="AJ477" s="34"/>
      <c r="AK477" s="34"/>
      <c r="AL477" s="34"/>
    </row>
    <row r="478" spans="1:38" s="35" customFormat="1" ht="180" x14ac:dyDescent="0.2">
      <c r="A478" s="25" t="s">
        <v>18</v>
      </c>
      <c r="B478" s="2">
        <v>42590</v>
      </c>
      <c r="C478" s="38">
        <v>0.91666666666666663</v>
      </c>
      <c r="D478" s="38">
        <v>0.98958333333333337</v>
      </c>
      <c r="E478" s="29" t="s">
        <v>853</v>
      </c>
      <c r="F478" s="25" t="s">
        <v>45</v>
      </c>
      <c r="G478" s="29" t="s">
        <v>106</v>
      </c>
      <c r="H478" s="25" t="s">
        <v>854</v>
      </c>
      <c r="I478" s="90" t="s">
        <v>119</v>
      </c>
      <c r="J478" s="30"/>
      <c r="K478" s="93">
        <v>408</v>
      </c>
      <c r="L478" s="93">
        <v>240</v>
      </c>
      <c r="M478" s="93">
        <v>124.8</v>
      </c>
      <c r="N478" s="93"/>
      <c r="O478" s="93"/>
      <c r="P478" s="30"/>
      <c r="Q478" s="10"/>
      <c r="R478" s="10"/>
      <c r="S478" s="10"/>
      <c r="T478" s="10"/>
      <c r="U478" s="10"/>
      <c r="V478" s="10"/>
      <c r="W478" s="30"/>
      <c r="X478" s="32">
        <f>Table2[[#This Row],[A 
CAT 
€]]*Table2[[#This Row],[required
amount
CAT A]]</f>
        <v>0</v>
      </c>
      <c r="Y478" s="32">
        <f>Table2[[#This Row],[B 
CAT
€]]*Table2[[#This Row],[required 
amount
CAT B]]</f>
        <v>0</v>
      </c>
      <c r="Z478" s="32"/>
      <c r="AA478" s="32"/>
      <c r="AB478" s="32"/>
      <c r="AC478" s="30"/>
      <c r="AD478" s="33">
        <f>SUM(Table2[[#This Row],[Total value 
CAT A]:[Total value 
CAT E]])</f>
        <v>0</v>
      </c>
      <c r="AE478" s="34"/>
      <c r="AF478" s="34"/>
      <c r="AG478" s="34"/>
      <c r="AH478" s="34"/>
      <c r="AI478" s="34"/>
      <c r="AJ478" s="34"/>
      <c r="AK478" s="34"/>
      <c r="AL478" s="34"/>
    </row>
    <row r="479" spans="1:38" s="35" customFormat="1" ht="45" x14ac:dyDescent="0.2">
      <c r="A479" s="4" t="s">
        <v>18</v>
      </c>
      <c r="B479" s="5">
        <v>42591</v>
      </c>
      <c r="C479" s="38">
        <v>0.54166666666666663</v>
      </c>
      <c r="D479" s="38">
        <v>0.63541666666666663</v>
      </c>
      <c r="E479" s="29" t="s">
        <v>855</v>
      </c>
      <c r="F479" s="25" t="s">
        <v>45</v>
      </c>
      <c r="G479" s="29" t="s">
        <v>106</v>
      </c>
      <c r="H479" s="4" t="s">
        <v>856</v>
      </c>
      <c r="I479" s="90" t="s">
        <v>119</v>
      </c>
      <c r="J479" s="30"/>
      <c r="K479" s="93">
        <v>168</v>
      </c>
      <c r="L479" s="93">
        <v>134.4</v>
      </c>
      <c r="M479" s="93">
        <v>76.8</v>
      </c>
      <c r="N479" s="93"/>
      <c r="O479" s="93"/>
      <c r="P479" s="30"/>
      <c r="Q479" s="10"/>
      <c r="R479" s="10"/>
      <c r="S479" s="10"/>
      <c r="T479" s="10"/>
      <c r="U479" s="10"/>
      <c r="V479" s="10"/>
      <c r="W479" s="30"/>
      <c r="X479" s="32">
        <f>Table2[[#This Row],[A 
CAT 
€]]*Table2[[#This Row],[required
amount
CAT A]]</f>
        <v>0</v>
      </c>
      <c r="Y479" s="32">
        <f>Table2[[#This Row],[B 
CAT
€]]*Table2[[#This Row],[required 
amount
CAT B]]</f>
        <v>0</v>
      </c>
      <c r="Z479" s="32"/>
      <c r="AA479" s="32"/>
      <c r="AB479" s="32"/>
      <c r="AC479" s="30"/>
      <c r="AD479" s="33">
        <f>SUM(Table2[[#This Row],[Total value 
CAT A]:[Total value 
CAT E]])</f>
        <v>0</v>
      </c>
      <c r="AE479" s="34"/>
      <c r="AF479" s="34"/>
      <c r="AG479" s="34"/>
      <c r="AH479" s="34"/>
      <c r="AI479" s="34"/>
      <c r="AJ479" s="34"/>
      <c r="AK479" s="34"/>
      <c r="AL479" s="34"/>
    </row>
    <row r="480" spans="1:38" s="35" customFormat="1" ht="157.5" x14ac:dyDescent="0.2">
      <c r="A480" s="25" t="s">
        <v>18</v>
      </c>
      <c r="B480" s="2">
        <v>42591</v>
      </c>
      <c r="C480" s="38">
        <v>0.91666666666666663</v>
      </c>
      <c r="D480" s="38">
        <v>0.99305555555555547</v>
      </c>
      <c r="E480" s="29" t="s">
        <v>857</v>
      </c>
      <c r="F480" s="25" t="s">
        <v>45</v>
      </c>
      <c r="G480" s="29" t="s">
        <v>106</v>
      </c>
      <c r="H480" s="25" t="s">
        <v>858</v>
      </c>
      <c r="I480" s="90" t="s">
        <v>119</v>
      </c>
      <c r="J480" s="30"/>
      <c r="K480" s="94">
        <v>408</v>
      </c>
      <c r="L480" s="93">
        <v>240</v>
      </c>
      <c r="M480" s="93">
        <v>124.8</v>
      </c>
      <c r="N480" s="93"/>
      <c r="O480" s="93"/>
      <c r="P480" s="30"/>
      <c r="Q480" s="10"/>
      <c r="R480" s="10"/>
      <c r="S480" s="10"/>
      <c r="T480" s="10"/>
      <c r="U480" s="10"/>
      <c r="V480" s="10"/>
      <c r="W480" s="30"/>
      <c r="X480" s="32">
        <f>Table2[[#This Row],[A 
CAT 
€]]*Table2[[#This Row],[required
amount
CAT A]]</f>
        <v>0</v>
      </c>
      <c r="Y480" s="32">
        <f>Table2[[#This Row],[B 
CAT
€]]*Table2[[#This Row],[required 
amount
CAT B]]</f>
        <v>0</v>
      </c>
      <c r="Z480" s="32"/>
      <c r="AA480" s="32"/>
      <c r="AB480" s="32"/>
      <c r="AC480" s="30"/>
      <c r="AD480" s="33">
        <f>SUM(Table2[[#This Row],[Total value 
CAT A]:[Total value 
CAT E]])</f>
        <v>0</v>
      </c>
      <c r="AE480" s="34"/>
      <c r="AF480" s="34"/>
      <c r="AG480" s="34"/>
      <c r="AH480" s="34"/>
      <c r="AI480" s="34"/>
      <c r="AJ480" s="34"/>
      <c r="AK480" s="34"/>
      <c r="AL480" s="34"/>
    </row>
    <row r="481" spans="1:38" s="35" customFormat="1" ht="67.5" x14ac:dyDescent="0.2">
      <c r="A481" s="25" t="s">
        <v>18</v>
      </c>
      <c r="B481" s="2">
        <v>42592</v>
      </c>
      <c r="C481" s="38">
        <v>0.54166666666666663</v>
      </c>
      <c r="D481" s="38">
        <v>0.67013888888888884</v>
      </c>
      <c r="E481" s="29" t="s">
        <v>859</v>
      </c>
      <c r="F481" s="25" t="s">
        <v>45</v>
      </c>
      <c r="G481" s="29" t="s">
        <v>106</v>
      </c>
      <c r="H481" s="25" t="s">
        <v>860</v>
      </c>
      <c r="I481" s="90" t="s">
        <v>119</v>
      </c>
      <c r="J481" s="30"/>
      <c r="K481" s="94">
        <v>168</v>
      </c>
      <c r="L481" s="93">
        <v>134.4</v>
      </c>
      <c r="M481" s="93">
        <v>76.8</v>
      </c>
      <c r="N481" s="93"/>
      <c r="O481" s="93"/>
      <c r="P481" s="30"/>
      <c r="Q481" s="10"/>
      <c r="R481" s="10"/>
      <c r="S481" s="10"/>
      <c r="T481" s="10"/>
      <c r="U481" s="10"/>
      <c r="V481" s="10"/>
      <c r="W481" s="30"/>
      <c r="X481" s="32">
        <f>Table2[[#This Row],[A 
CAT 
€]]*Table2[[#This Row],[required
amount
CAT A]]</f>
        <v>0</v>
      </c>
      <c r="Y481" s="32">
        <f>Table2[[#This Row],[B 
CAT
€]]*Table2[[#This Row],[required 
amount
CAT B]]</f>
        <v>0</v>
      </c>
      <c r="Z481" s="32"/>
      <c r="AA481" s="32"/>
      <c r="AB481" s="32"/>
      <c r="AC481" s="30"/>
      <c r="AD481" s="33">
        <f>SUM(Table2[[#This Row],[Total value 
CAT A]:[Total value 
CAT E]])</f>
        <v>0</v>
      </c>
      <c r="AE481" s="34"/>
      <c r="AF481" s="34"/>
      <c r="AG481" s="34"/>
      <c r="AH481" s="34"/>
      <c r="AI481" s="34"/>
      <c r="AJ481" s="34"/>
      <c r="AK481" s="34"/>
      <c r="AL481" s="34"/>
    </row>
    <row r="482" spans="1:38" s="35" customFormat="1" ht="180" x14ac:dyDescent="0.2">
      <c r="A482" s="4" t="s">
        <v>18</v>
      </c>
      <c r="B482" s="2">
        <v>42592</v>
      </c>
      <c r="C482" s="38">
        <v>0.91666666666666663</v>
      </c>
      <c r="D482" s="38">
        <v>3.472222222222222E-3</v>
      </c>
      <c r="E482" s="29" t="s">
        <v>861</v>
      </c>
      <c r="F482" s="25" t="s">
        <v>45</v>
      </c>
      <c r="G482" s="29" t="s">
        <v>106</v>
      </c>
      <c r="H482" s="4" t="s">
        <v>862</v>
      </c>
      <c r="I482" s="90" t="s">
        <v>119</v>
      </c>
      <c r="J482" s="30"/>
      <c r="K482" s="93">
        <v>408</v>
      </c>
      <c r="L482" s="93">
        <v>240</v>
      </c>
      <c r="M482" s="93">
        <v>124.8</v>
      </c>
      <c r="N482" s="93"/>
      <c r="O482" s="93"/>
      <c r="P482" s="30"/>
      <c r="Q482" s="10"/>
      <c r="R482" s="10"/>
      <c r="S482" s="10"/>
      <c r="T482" s="10"/>
      <c r="U482" s="10"/>
      <c r="V482" s="10"/>
      <c r="W482" s="30"/>
      <c r="X482" s="32">
        <f>Table2[[#This Row],[A 
CAT 
€]]*Table2[[#This Row],[required
amount
CAT A]]</f>
        <v>0</v>
      </c>
      <c r="Y482" s="32">
        <f>Table2[[#This Row],[B 
CAT
€]]*Table2[[#This Row],[required 
amount
CAT B]]</f>
        <v>0</v>
      </c>
      <c r="Z482" s="32"/>
      <c r="AA482" s="32"/>
      <c r="AB482" s="32"/>
      <c r="AC482" s="30"/>
      <c r="AD482" s="33">
        <f>SUM(Table2[[#This Row],[Total value 
CAT A]:[Total value 
CAT E]])</f>
        <v>0</v>
      </c>
      <c r="AE482" s="34"/>
      <c r="AF482" s="34"/>
      <c r="AG482" s="34"/>
      <c r="AH482" s="34"/>
      <c r="AI482" s="34"/>
      <c r="AJ482" s="34"/>
      <c r="AK482" s="34"/>
      <c r="AL482" s="34"/>
    </row>
    <row r="483" spans="1:38" s="35" customFormat="1" ht="45" x14ac:dyDescent="0.2">
      <c r="A483" s="25" t="s">
        <v>18</v>
      </c>
      <c r="B483" s="2">
        <v>42593</v>
      </c>
      <c r="C483" s="38">
        <v>0.54166666666666663</v>
      </c>
      <c r="D483" s="38">
        <v>0.63194444444444442</v>
      </c>
      <c r="E483" s="29" t="s">
        <v>863</v>
      </c>
      <c r="F483" s="25" t="s">
        <v>45</v>
      </c>
      <c r="G483" s="29" t="s">
        <v>106</v>
      </c>
      <c r="H483" s="25" t="s">
        <v>864</v>
      </c>
      <c r="I483" s="90" t="s">
        <v>119</v>
      </c>
      <c r="J483" s="30"/>
      <c r="K483" s="93">
        <v>168</v>
      </c>
      <c r="L483" s="93">
        <v>134.4</v>
      </c>
      <c r="M483" s="93">
        <v>76.8</v>
      </c>
      <c r="N483" s="93"/>
      <c r="O483" s="93"/>
      <c r="P483" s="30"/>
      <c r="Q483" s="10"/>
      <c r="R483" s="10"/>
      <c r="S483" s="10"/>
      <c r="T483" s="10"/>
      <c r="U483" s="10"/>
      <c r="V483" s="10"/>
      <c r="W483" s="30"/>
      <c r="X483" s="32">
        <f>Table2[[#This Row],[A 
CAT 
€]]*Table2[[#This Row],[required
amount
CAT A]]</f>
        <v>0</v>
      </c>
      <c r="Y483" s="32">
        <f>Table2[[#This Row],[B 
CAT
€]]*Table2[[#This Row],[required 
amount
CAT B]]</f>
        <v>0</v>
      </c>
      <c r="Z483" s="32"/>
      <c r="AA483" s="32"/>
      <c r="AB483" s="32"/>
      <c r="AC483" s="30"/>
      <c r="AD483" s="33">
        <f>SUM(Table2[[#This Row],[Total value 
CAT A]:[Total value 
CAT E]])</f>
        <v>0</v>
      </c>
      <c r="AE483" s="34"/>
      <c r="AF483" s="34"/>
      <c r="AG483" s="34"/>
      <c r="AH483" s="34"/>
      <c r="AI483" s="34"/>
      <c r="AJ483" s="34"/>
      <c r="AK483" s="34"/>
      <c r="AL483" s="34"/>
    </row>
    <row r="484" spans="1:38" s="35" customFormat="1" ht="168.75" x14ac:dyDescent="0.2">
      <c r="A484" s="25" t="s">
        <v>18</v>
      </c>
      <c r="B484" s="2">
        <v>42593</v>
      </c>
      <c r="C484" s="38">
        <v>0.91666666666666663</v>
      </c>
      <c r="D484" s="38">
        <v>0.98263888888888884</v>
      </c>
      <c r="E484" s="29" t="s">
        <v>865</v>
      </c>
      <c r="F484" s="25" t="s">
        <v>45</v>
      </c>
      <c r="G484" s="29" t="s">
        <v>106</v>
      </c>
      <c r="H484" s="25" t="s">
        <v>866</v>
      </c>
      <c r="I484" s="90" t="s">
        <v>119</v>
      </c>
      <c r="J484" s="30"/>
      <c r="K484" s="94">
        <v>408</v>
      </c>
      <c r="L484" s="93">
        <v>240</v>
      </c>
      <c r="M484" s="93">
        <v>124.8</v>
      </c>
      <c r="N484" s="93"/>
      <c r="O484" s="93"/>
      <c r="P484" s="30"/>
      <c r="Q484" s="10"/>
      <c r="R484" s="10"/>
      <c r="S484" s="10"/>
      <c r="T484" s="10"/>
      <c r="U484" s="10"/>
      <c r="V484" s="10"/>
      <c r="W484" s="30"/>
      <c r="X484" s="32">
        <f>Table2[[#This Row],[A 
CAT 
€]]*Table2[[#This Row],[required
amount
CAT A]]</f>
        <v>0</v>
      </c>
      <c r="Y484" s="32">
        <f>Table2[[#This Row],[B 
CAT
€]]*Table2[[#This Row],[required 
amount
CAT B]]</f>
        <v>0</v>
      </c>
      <c r="Z484" s="32"/>
      <c r="AA484" s="32"/>
      <c r="AB484" s="32"/>
      <c r="AC484" s="30"/>
      <c r="AD484" s="33">
        <f>SUM(Table2[[#This Row],[Total value 
CAT A]:[Total value 
CAT E]])</f>
        <v>0</v>
      </c>
      <c r="AE484" s="34"/>
      <c r="AF484" s="34"/>
      <c r="AG484" s="34"/>
      <c r="AH484" s="34"/>
      <c r="AI484" s="34"/>
      <c r="AJ484" s="34"/>
      <c r="AK484" s="34"/>
      <c r="AL484" s="34"/>
    </row>
    <row r="485" spans="1:38" s="35" customFormat="1" ht="56.25" x14ac:dyDescent="0.2">
      <c r="A485" s="4" t="s">
        <v>18</v>
      </c>
      <c r="B485" s="2">
        <v>42594</v>
      </c>
      <c r="C485" s="38">
        <v>0.54166666666666663</v>
      </c>
      <c r="D485" s="38">
        <v>0.65625</v>
      </c>
      <c r="E485" s="29" t="s">
        <v>867</v>
      </c>
      <c r="F485" s="25" t="s">
        <v>45</v>
      </c>
      <c r="G485" s="29" t="s">
        <v>106</v>
      </c>
      <c r="H485" s="4" t="s">
        <v>868</v>
      </c>
      <c r="I485" s="90" t="s">
        <v>119</v>
      </c>
      <c r="J485" s="30"/>
      <c r="K485" s="94">
        <v>168</v>
      </c>
      <c r="L485" s="93">
        <v>134.4</v>
      </c>
      <c r="M485" s="93">
        <v>76.8</v>
      </c>
      <c r="N485" s="93"/>
      <c r="O485" s="93"/>
      <c r="P485" s="30"/>
      <c r="Q485" s="10"/>
      <c r="R485" s="10"/>
      <c r="S485" s="10"/>
      <c r="T485" s="10"/>
      <c r="U485" s="10"/>
      <c r="V485" s="10"/>
      <c r="W485" s="30"/>
      <c r="X485" s="32">
        <f>Table2[[#This Row],[A 
CAT 
€]]*Table2[[#This Row],[required
amount
CAT A]]</f>
        <v>0</v>
      </c>
      <c r="Y485" s="32">
        <f>Table2[[#This Row],[B 
CAT
€]]*Table2[[#This Row],[required 
amount
CAT B]]</f>
        <v>0</v>
      </c>
      <c r="Z485" s="32"/>
      <c r="AA485" s="32"/>
      <c r="AB485" s="32"/>
      <c r="AC485" s="30"/>
      <c r="AD485" s="33">
        <f>SUM(Table2[[#This Row],[Total value 
CAT A]:[Total value 
CAT E]])</f>
        <v>0</v>
      </c>
      <c r="AE485" s="34"/>
      <c r="AF485" s="34"/>
      <c r="AG485" s="34"/>
      <c r="AH485" s="34"/>
      <c r="AI485" s="34"/>
      <c r="AJ485" s="34"/>
      <c r="AK485" s="34"/>
      <c r="AL485" s="34"/>
    </row>
    <row r="486" spans="1:38" s="35" customFormat="1" ht="123.75" x14ac:dyDescent="0.2">
      <c r="A486" s="25" t="s">
        <v>18</v>
      </c>
      <c r="B486" s="2">
        <v>42594</v>
      </c>
      <c r="C486" s="38">
        <v>0.91666666666666663</v>
      </c>
      <c r="D486" s="38">
        <v>0.97222222222222221</v>
      </c>
      <c r="E486" s="29" t="s">
        <v>869</v>
      </c>
      <c r="F486" s="25" t="s">
        <v>45</v>
      </c>
      <c r="G486" s="29" t="s">
        <v>106</v>
      </c>
      <c r="H486" s="25" t="s">
        <v>870</v>
      </c>
      <c r="I486" s="90" t="s">
        <v>119</v>
      </c>
      <c r="J486" s="30"/>
      <c r="K486" s="93">
        <v>408</v>
      </c>
      <c r="L486" s="93">
        <v>240</v>
      </c>
      <c r="M486" s="93">
        <v>124.8</v>
      </c>
      <c r="N486" s="93"/>
      <c r="O486" s="93"/>
      <c r="P486" s="30"/>
      <c r="Q486" s="10"/>
      <c r="R486" s="10"/>
      <c r="S486" s="10"/>
      <c r="T486" s="10"/>
      <c r="U486" s="10"/>
      <c r="V486" s="10"/>
      <c r="W486" s="30"/>
      <c r="X486" s="32">
        <f>Table2[[#This Row],[A 
CAT 
€]]*Table2[[#This Row],[required
amount
CAT A]]</f>
        <v>0</v>
      </c>
      <c r="Y486" s="32">
        <f>Table2[[#This Row],[B 
CAT
€]]*Table2[[#This Row],[required 
amount
CAT B]]</f>
        <v>0</v>
      </c>
      <c r="Z486" s="32"/>
      <c r="AA486" s="32"/>
      <c r="AB486" s="32"/>
      <c r="AC486" s="30"/>
      <c r="AD486" s="33">
        <f>SUM(Table2[[#This Row],[Total value 
CAT A]:[Total value 
CAT E]])</f>
        <v>0</v>
      </c>
      <c r="AE486" s="34"/>
      <c r="AF486" s="34"/>
      <c r="AG486" s="34"/>
      <c r="AH486" s="34"/>
      <c r="AI486" s="34"/>
      <c r="AJ486" s="34"/>
      <c r="AK486" s="34"/>
      <c r="AL486" s="34"/>
    </row>
    <row r="487" spans="1:38" s="35" customFormat="1" ht="135" x14ac:dyDescent="0.2">
      <c r="A487" s="25" t="s">
        <v>18</v>
      </c>
      <c r="B487" s="2">
        <v>42595</v>
      </c>
      <c r="C487" s="38">
        <v>0.91666666666666663</v>
      </c>
      <c r="D487" s="38">
        <v>0.97916666666666663</v>
      </c>
      <c r="E487" s="29" t="s">
        <v>871</v>
      </c>
      <c r="F487" s="25" t="s">
        <v>45</v>
      </c>
      <c r="G487" s="29" t="s">
        <v>106</v>
      </c>
      <c r="H487" s="25" t="s">
        <v>872</v>
      </c>
      <c r="I487" s="90" t="s">
        <v>119</v>
      </c>
      <c r="J487" s="30"/>
      <c r="K487" s="93">
        <v>408</v>
      </c>
      <c r="L487" s="93">
        <v>240</v>
      </c>
      <c r="M487" s="93">
        <v>124.8</v>
      </c>
      <c r="N487" s="93"/>
      <c r="O487" s="93"/>
      <c r="P487" s="30"/>
      <c r="Q487" s="10"/>
      <c r="R487" s="10"/>
      <c r="S487" s="10"/>
      <c r="T487" s="10"/>
      <c r="U487" s="10"/>
      <c r="V487" s="10"/>
      <c r="W487" s="30"/>
      <c r="X487" s="32">
        <f>Table2[[#This Row],[A 
CAT 
€]]*Table2[[#This Row],[required
amount
CAT A]]</f>
        <v>0</v>
      </c>
      <c r="Y487" s="32">
        <f>Table2[[#This Row],[B 
CAT
€]]*Table2[[#This Row],[required 
amount
CAT B]]</f>
        <v>0</v>
      </c>
      <c r="Z487" s="32"/>
      <c r="AA487" s="32"/>
      <c r="AB487" s="32"/>
      <c r="AC487" s="30"/>
      <c r="AD487" s="33">
        <f>SUM(Table2[[#This Row],[Total value 
CAT A]:[Total value 
CAT E]])</f>
        <v>0</v>
      </c>
      <c r="AE487" s="34"/>
      <c r="AF487" s="34"/>
      <c r="AG487" s="34"/>
      <c r="AH487" s="34"/>
      <c r="AI487" s="34"/>
      <c r="AJ487" s="34"/>
      <c r="AK487" s="34"/>
      <c r="AL487" s="34"/>
    </row>
    <row r="488" spans="1:38" s="35" customFormat="1" ht="11.25" x14ac:dyDescent="0.2">
      <c r="A488" s="4" t="s">
        <v>30</v>
      </c>
      <c r="B488" s="5">
        <v>42596</v>
      </c>
      <c r="C488" s="38">
        <v>0.45833333333333331</v>
      </c>
      <c r="D488" s="38">
        <v>0.54861111111111105</v>
      </c>
      <c r="E488" s="29" t="s">
        <v>873</v>
      </c>
      <c r="F488" s="25" t="s">
        <v>45</v>
      </c>
      <c r="G488" s="29" t="s">
        <v>437</v>
      </c>
      <c r="H488" s="4" t="s">
        <v>874</v>
      </c>
      <c r="I488" s="90" t="s">
        <v>116</v>
      </c>
      <c r="J488" s="30"/>
      <c r="K488" s="94">
        <v>86.4</v>
      </c>
      <c r="L488" s="93">
        <v>48</v>
      </c>
      <c r="M488" s="93">
        <v>28.8</v>
      </c>
      <c r="N488" s="93"/>
      <c r="O488" s="93"/>
      <c r="P488" s="30"/>
      <c r="Q488" s="10"/>
      <c r="R488" s="10"/>
      <c r="S488" s="10"/>
      <c r="T488" s="10"/>
      <c r="U488" s="10"/>
      <c r="V488" s="10"/>
      <c r="W488" s="30"/>
      <c r="X488" s="32">
        <f>Table2[[#This Row],[A 
CAT 
€]]*Table2[[#This Row],[required
amount
CAT A]]</f>
        <v>0</v>
      </c>
      <c r="Y488" s="32">
        <f>Table2[[#This Row],[B 
CAT
€]]*Table2[[#This Row],[required 
amount
CAT B]]</f>
        <v>0</v>
      </c>
      <c r="Z488" s="32"/>
      <c r="AA488" s="32"/>
      <c r="AB488" s="32"/>
      <c r="AC488" s="30"/>
      <c r="AD488" s="33">
        <f>SUM(Table2[[#This Row],[Total value 
CAT A]:[Total value 
CAT E]])</f>
        <v>0</v>
      </c>
      <c r="AE488" s="34"/>
      <c r="AF488" s="34"/>
      <c r="AG488" s="34"/>
      <c r="AH488" s="34"/>
      <c r="AI488" s="34"/>
      <c r="AJ488" s="34"/>
      <c r="AK488" s="34"/>
      <c r="AL488" s="34"/>
    </row>
    <row r="489" spans="1:38" s="35" customFormat="1" ht="11.25" x14ac:dyDescent="0.2">
      <c r="A489" s="25" t="s">
        <v>30</v>
      </c>
      <c r="B489" s="5">
        <v>42597</v>
      </c>
      <c r="C489" s="38">
        <v>0.45833333333333331</v>
      </c>
      <c r="D489" s="38">
        <v>0.52777777777777779</v>
      </c>
      <c r="E489" s="29" t="s">
        <v>875</v>
      </c>
      <c r="F489" s="25" t="s">
        <v>45</v>
      </c>
      <c r="G489" s="29" t="s">
        <v>437</v>
      </c>
      <c r="H489" s="25" t="s">
        <v>876</v>
      </c>
      <c r="I489" s="90" t="s">
        <v>116</v>
      </c>
      <c r="J489" s="30"/>
      <c r="K489" s="94">
        <v>86.4</v>
      </c>
      <c r="L489" s="93">
        <v>48</v>
      </c>
      <c r="M489" s="93">
        <v>28.8</v>
      </c>
      <c r="N489" s="93"/>
      <c r="O489" s="93"/>
      <c r="P489" s="30"/>
      <c r="Q489" s="10"/>
      <c r="R489" s="10"/>
      <c r="S489" s="10"/>
      <c r="T489" s="10"/>
      <c r="U489" s="10"/>
      <c r="V489" s="10"/>
      <c r="W489" s="30"/>
      <c r="X489" s="32">
        <f>Table2[[#This Row],[A 
CAT 
€]]*Table2[[#This Row],[required
amount
CAT A]]</f>
        <v>0</v>
      </c>
      <c r="Y489" s="32">
        <f>Table2[[#This Row],[B 
CAT
€]]*Table2[[#This Row],[required 
amount
CAT B]]</f>
        <v>0</v>
      </c>
      <c r="Z489" s="32"/>
      <c r="AA489" s="32"/>
      <c r="AB489" s="32"/>
      <c r="AC489" s="30"/>
      <c r="AD489" s="33">
        <f>SUM(Table2[[#This Row],[Total value 
CAT A]:[Total value 
CAT E]])</f>
        <v>0</v>
      </c>
      <c r="AE489" s="34"/>
      <c r="AF489" s="34"/>
      <c r="AG489" s="34"/>
      <c r="AH489" s="34"/>
      <c r="AI489" s="34"/>
      <c r="AJ489" s="34"/>
      <c r="AK489" s="34"/>
      <c r="AL489" s="34"/>
    </row>
    <row r="490" spans="1:38" s="35" customFormat="1" ht="22.5" x14ac:dyDescent="0.2">
      <c r="A490" s="25" t="s">
        <v>30</v>
      </c>
      <c r="B490" s="5">
        <v>42598</v>
      </c>
      <c r="C490" s="38">
        <v>0.58333333333333337</v>
      </c>
      <c r="D490" s="38">
        <v>0.64583333333333337</v>
      </c>
      <c r="E490" s="29" t="s">
        <v>877</v>
      </c>
      <c r="F490" s="25" t="s">
        <v>45</v>
      </c>
      <c r="G490" s="29" t="s">
        <v>437</v>
      </c>
      <c r="H490" s="25" t="s">
        <v>878</v>
      </c>
      <c r="I490" s="90" t="s">
        <v>119</v>
      </c>
      <c r="J490" s="30"/>
      <c r="K490" s="94">
        <v>201.6</v>
      </c>
      <c r="L490" s="93">
        <v>144</v>
      </c>
      <c r="M490" s="93">
        <v>67.2</v>
      </c>
      <c r="N490" s="93"/>
      <c r="O490" s="93"/>
      <c r="P490" s="30"/>
      <c r="Q490" s="10"/>
      <c r="R490" s="10"/>
      <c r="S490" s="10"/>
      <c r="T490" s="10"/>
      <c r="U490" s="10"/>
      <c r="V490" s="10"/>
      <c r="W490" s="30"/>
      <c r="X490" s="32">
        <f>Table2[[#This Row],[A 
CAT 
€]]*Table2[[#This Row],[required
amount
CAT A]]</f>
        <v>0</v>
      </c>
      <c r="Y490" s="32">
        <f>Table2[[#This Row],[B 
CAT
€]]*Table2[[#This Row],[required 
amount
CAT B]]</f>
        <v>0</v>
      </c>
      <c r="Z490" s="32"/>
      <c r="AA490" s="32"/>
      <c r="AB490" s="32"/>
      <c r="AC490" s="30"/>
      <c r="AD490" s="33">
        <f>SUM(Table2[[#This Row],[Total value 
CAT A]:[Total value 
CAT E]])</f>
        <v>0</v>
      </c>
      <c r="AE490" s="34"/>
      <c r="AF490" s="34"/>
      <c r="AG490" s="34"/>
      <c r="AH490" s="34"/>
      <c r="AI490" s="34"/>
      <c r="AJ490" s="34"/>
      <c r="AK490" s="34"/>
      <c r="AL490" s="34"/>
    </row>
    <row r="491" spans="1:38" s="35" customFormat="1" ht="11.25" x14ac:dyDescent="0.2">
      <c r="A491" s="4" t="s">
        <v>30</v>
      </c>
      <c r="B491" s="2">
        <v>42600</v>
      </c>
      <c r="C491" s="38">
        <v>0.54166666666666663</v>
      </c>
      <c r="D491" s="38">
        <v>0.57291666666666663</v>
      </c>
      <c r="E491" s="29" t="s">
        <v>879</v>
      </c>
      <c r="F491" s="25" t="s">
        <v>45</v>
      </c>
      <c r="G491" s="29" t="s">
        <v>437</v>
      </c>
      <c r="H491" s="4" t="s">
        <v>880</v>
      </c>
      <c r="I491" s="90" t="s">
        <v>116</v>
      </c>
      <c r="J491" s="30"/>
      <c r="K491" s="94">
        <v>86.4</v>
      </c>
      <c r="L491" s="93">
        <v>48</v>
      </c>
      <c r="M491" s="93">
        <v>28.8</v>
      </c>
      <c r="N491" s="93"/>
      <c r="O491" s="93"/>
      <c r="P491" s="30"/>
      <c r="Q491" s="10"/>
      <c r="R491" s="10"/>
      <c r="S491" s="10"/>
      <c r="T491" s="10"/>
      <c r="U491" s="10"/>
      <c r="V491" s="10"/>
      <c r="W491" s="30"/>
      <c r="X491" s="32">
        <f>Table2[[#This Row],[A 
CAT 
€]]*Table2[[#This Row],[required
amount
CAT A]]</f>
        <v>0</v>
      </c>
      <c r="Y491" s="32">
        <f>Table2[[#This Row],[B 
CAT
€]]*Table2[[#This Row],[required 
amount
CAT B]]</f>
        <v>0</v>
      </c>
      <c r="Z491" s="32"/>
      <c r="AA491" s="32"/>
      <c r="AB491" s="32"/>
      <c r="AC491" s="30"/>
      <c r="AD491" s="33">
        <f>SUM(Table2[[#This Row],[Total value 
CAT A]:[Total value 
CAT E]])</f>
        <v>0</v>
      </c>
      <c r="AE491" s="34"/>
      <c r="AF491" s="34"/>
      <c r="AG491" s="34"/>
      <c r="AH491" s="34"/>
      <c r="AI491" s="34"/>
      <c r="AJ491" s="34"/>
      <c r="AK491" s="34"/>
      <c r="AL491" s="34"/>
    </row>
    <row r="492" spans="1:38" s="35" customFormat="1" ht="22.5" x14ac:dyDescent="0.2">
      <c r="A492" s="25" t="s">
        <v>30</v>
      </c>
      <c r="B492" s="2">
        <v>42601</v>
      </c>
      <c r="C492" s="38">
        <v>0.5</v>
      </c>
      <c r="D492" s="38">
        <v>0.5625</v>
      </c>
      <c r="E492" s="29" t="s">
        <v>881</v>
      </c>
      <c r="F492" s="25" t="s">
        <v>45</v>
      </c>
      <c r="G492" s="29" t="s">
        <v>437</v>
      </c>
      <c r="H492" s="25" t="s">
        <v>882</v>
      </c>
      <c r="I492" s="90" t="s">
        <v>119</v>
      </c>
      <c r="J492" s="30"/>
      <c r="K492" s="94">
        <v>201.6</v>
      </c>
      <c r="L492" s="93">
        <v>144</v>
      </c>
      <c r="M492" s="93">
        <v>67.2</v>
      </c>
      <c r="N492" s="93"/>
      <c r="O492" s="93"/>
      <c r="P492" s="30"/>
      <c r="Q492" s="10"/>
      <c r="R492" s="10"/>
      <c r="S492" s="10"/>
      <c r="T492" s="10"/>
      <c r="U492" s="10"/>
      <c r="V492" s="10"/>
      <c r="W492" s="30"/>
      <c r="X492" s="32">
        <f>Table2[[#This Row],[A 
CAT 
€]]*Table2[[#This Row],[required
amount
CAT A]]</f>
        <v>0</v>
      </c>
      <c r="Y492" s="32">
        <f>Table2[[#This Row],[B 
CAT
€]]*Table2[[#This Row],[required 
amount
CAT B]]</f>
        <v>0</v>
      </c>
      <c r="Z492" s="32"/>
      <c r="AA492" s="32"/>
      <c r="AB492" s="32"/>
      <c r="AC492" s="30"/>
      <c r="AD492" s="33">
        <f>SUM(Table2[[#This Row],[Total value 
CAT A]:[Total value 
CAT E]])</f>
        <v>0</v>
      </c>
      <c r="AE492" s="34"/>
      <c r="AF492" s="34"/>
      <c r="AG492" s="34"/>
      <c r="AH492" s="34"/>
      <c r="AI492" s="34"/>
      <c r="AJ492" s="34"/>
      <c r="AK492" s="34"/>
      <c r="AL492" s="34"/>
    </row>
    <row r="493" spans="1:38" s="35" customFormat="1" ht="33.75" x14ac:dyDescent="0.2">
      <c r="A493" s="25" t="s">
        <v>19</v>
      </c>
      <c r="B493" s="2">
        <v>42588</v>
      </c>
      <c r="C493" s="38">
        <v>0.375</v>
      </c>
      <c r="D493" s="38">
        <v>0.53125</v>
      </c>
      <c r="E493" s="29" t="s">
        <v>883</v>
      </c>
      <c r="F493" s="25" t="s">
        <v>45</v>
      </c>
      <c r="G493" s="29" t="s">
        <v>73</v>
      </c>
      <c r="H493" s="25" t="s">
        <v>884</v>
      </c>
      <c r="I493" s="90" t="s">
        <v>116</v>
      </c>
      <c r="J493" s="30"/>
      <c r="K493" s="94">
        <v>33.6</v>
      </c>
      <c r="L493" s="93">
        <v>24</v>
      </c>
      <c r="M493" s="93"/>
      <c r="N493" s="93"/>
      <c r="O493" s="93"/>
      <c r="P493" s="30"/>
      <c r="Q493" s="10"/>
      <c r="R493" s="10"/>
      <c r="S493" s="10"/>
      <c r="T493" s="10"/>
      <c r="U493" s="10"/>
      <c r="V493" s="10"/>
      <c r="W493" s="30"/>
      <c r="X493" s="32">
        <f>Table2[[#This Row],[A 
CAT 
€]]*Table2[[#This Row],[required
amount
CAT A]]</f>
        <v>0</v>
      </c>
      <c r="Y493" s="32">
        <f>Table2[[#This Row],[B 
CAT
€]]*Table2[[#This Row],[required 
amount
CAT B]]</f>
        <v>0</v>
      </c>
      <c r="Z493" s="32"/>
      <c r="AA493" s="32"/>
      <c r="AB493" s="32"/>
      <c r="AC493" s="30"/>
      <c r="AD493" s="33">
        <f>SUM(Table2[[#This Row],[Total value 
CAT A]:[Total value 
CAT E]])</f>
        <v>0</v>
      </c>
      <c r="AE493" s="34"/>
      <c r="AF493" s="34"/>
      <c r="AG493" s="34"/>
      <c r="AH493" s="34"/>
      <c r="AI493" s="34"/>
      <c r="AJ493" s="34"/>
      <c r="AK493" s="34"/>
      <c r="AL493" s="34"/>
    </row>
    <row r="494" spans="1:38" s="35" customFormat="1" ht="22.5" x14ac:dyDescent="0.2">
      <c r="A494" s="4" t="s">
        <v>19</v>
      </c>
      <c r="B494" s="2">
        <v>42588</v>
      </c>
      <c r="C494" s="38">
        <v>0.60416666666666663</v>
      </c>
      <c r="D494" s="38">
        <v>0.72916666666666663</v>
      </c>
      <c r="E494" s="29" t="s">
        <v>885</v>
      </c>
      <c r="F494" s="25" t="s">
        <v>45</v>
      </c>
      <c r="G494" s="29" t="s">
        <v>73</v>
      </c>
      <c r="H494" s="25" t="s">
        <v>886</v>
      </c>
      <c r="I494" s="90" t="s">
        <v>116</v>
      </c>
      <c r="J494" s="30"/>
      <c r="K494" s="94">
        <v>33.6</v>
      </c>
      <c r="L494" s="93">
        <v>24</v>
      </c>
      <c r="M494" s="93"/>
      <c r="N494" s="93"/>
      <c r="O494" s="93"/>
      <c r="P494" s="30"/>
      <c r="Q494" s="10"/>
      <c r="R494" s="10"/>
      <c r="S494" s="10"/>
      <c r="T494" s="10"/>
      <c r="U494" s="10"/>
      <c r="V494" s="10"/>
      <c r="W494" s="30"/>
      <c r="X494" s="32">
        <f>Table2[[#This Row],[A 
CAT 
€]]*Table2[[#This Row],[required
amount
CAT A]]</f>
        <v>0</v>
      </c>
      <c r="Y494" s="32">
        <f>Table2[[#This Row],[B 
CAT
€]]*Table2[[#This Row],[required 
amount
CAT B]]</f>
        <v>0</v>
      </c>
      <c r="Z494" s="32"/>
      <c r="AA494" s="32"/>
      <c r="AB494" s="32"/>
      <c r="AC494" s="30"/>
      <c r="AD494" s="33">
        <f>SUM(Table2[[#This Row],[Total value 
CAT A]:[Total value 
CAT E]])</f>
        <v>0</v>
      </c>
      <c r="AE494" s="34"/>
      <c r="AF494" s="34"/>
      <c r="AG494" s="34"/>
      <c r="AH494" s="34"/>
      <c r="AI494" s="34"/>
      <c r="AJ494" s="34"/>
      <c r="AK494" s="34"/>
      <c r="AL494" s="34"/>
    </row>
    <row r="495" spans="1:38" s="35" customFormat="1" ht="22.5" x14ac:dyDescent="0.2">
      <c r="A495" s="25" t="s">
        <v>19</v>
      </c>
      <c r="B495" s="2">
        <v>42588</v>
      </c>
      <c r="C495" s="38">
        <v>0.79166666666666663</v>
      </c>
      <c r="D495" s="38">
        <v>0.91666666666666663</v>
      </c>
      <c r="E495" s="29" t="s">
        <v>887</v>
      </c>
      <c r="F495" s="25" t="s">
        <v>45</v>
      </c>
      <c r="G495" s="29" t="s">
        <v>73</v>
      </c>
      <c r="H495" s="25" t="s">
        <v>888</v>
      </c>
      <c r="I495" s="90" t="s">
        <v>116</v>
      </c>
      <c r="J495" s="30"/>
      <c r="K495" s="94">
        <v>33.6</v>
      </c>
      <c r="L495" s="93">
        <v>24</v>
      </c>
      <c r="M495" s="93"/>
      <c r="N495" s="93"/>
      <c r="O495" s="93"/>
      <c r="P495" s="30"/>
      <c r="Q495" s="10"/>
      <c r="R495" s="10"/>
      <c r="S495" s="10"/>
      <c r="T495" s="10"/>
      <c r="U495" s="10"/>
      <c r="V495" s="10"/>
      <c r="W495" s="30"/>
      <c r="X495" s="32">
        <f>Table2[[#This Row],[A 
CAT 
€]]*Table2[[#This Row],[required
amount
CAT A]]</f>
        <v>0</v>
      </c>
      <c r="Y495" s="32">
        <f>Table2[[#This Row],[B 
CAT
€]]*Table2[[#This Row],[required 
amount
CAT B]]</f>
        <v>0</v>
      </c>
      <c r="Z495" s="32"/>
      <c r="AA495" s="32"/>
      <c r="AB495" s="32"/>
      <c r="AC495" s="30"/>
      <c r="AD495" s="33">
        <f>SUM(Table2[[#This Row],[Total value 
CAT A]:[Total value 
CAT E]])</f>
        <v>0</v>
      </c>
      <c r="AE495" s="34"/>
      <c r="AF495" s="34"/>
      <c r="AG495" s="34"/>
      <c r="AH495" s="34"/>
      <c r="AI495" s="34"/>
      <c r="AJ495" s="34"/>
      <c r="AK495" s="34"/>
      <c r="AL495" s="34"/>
    </row>
    <row r="496" spans="1:38" s="35" customFormat="1" ht="22.5" x14ac:dyDescent="0.2">
      <c r="A496" s="25" t="s">
        <v>19</v>
      </c>
      <c r="B496" s="2">
        <v>42589</v>
      </c>
      <c r="C496" s="38">
        <v>0.375</v>
      </c>
      <c r="D496" s="38">
        <v>0.5</v>
      </c>
      <c r="E496" s="29" t="s">
        <v>889</v>
      </c>
      <c r="F496" s="25" t="s">
        <v>45</v>
      </c>
      <c r="G496" s="29" t="s">
        <v>73</v>
      </c>
      <c r="H496" s="25" t="s">
        <v>890</v>
      </c>
      <c r="I496" s="90" t="s">
        <v>116</v>
      </c>
      <c r="J496" s="30"/>
      <c r="K496" s="94">
        <v>33.6</v>
      </c>
      <c r="L496" s="93">
        <v>24</v>
      </c>
      <c r="M496" s="93"/>
      <c r="N496" s="93"/>
      <c r="O496" s="93"/>
      <c r="P496" s="30"/>
      <c r="Q496" s="10"/>
      <c r="R496" s="10"/>
      <c r="S496" s="10"/>
      <c r="T496" s="10"/>
      <c r="U496" s="10"/>
      <c r="V496" s="10"/>
      <c r="W496" s="30"/>
      <c r="X496" s="32">
        <f>Table2[[#This Row],[A 
CAT 
€]]*Table2[[#This Row],[required
amount
CAT A]]</f>
        <v>0</v>
      </c>
      <c r="Y496" s="32">
        <f>Table2[[#This Row],[B 
CAT
€]]*Table2[[#This Row],[required 
amount
CAT B]]</f>
        <v>0</v>
      </c>
      <c r="Z496" s="32"/>
      <c r="AA496" s="32"/>
      <c r="AB496" s="32"/>
      <c r="AC496" s="30"/>
      <c r="AD496" s="33">
        <f>SUM(Table2[[#This Row],[Total value 
CAT A]:[Total value 
CAT E]])</f>
        <v>0</v>
      </c>
      <c r="AE496" s="34"/>
      <c r="AF496" s="34"/>
      <c r="AG496" s="34"/>
      <c r="AH496" s="34"/>
      <c r="AI496" s="34"/>
      <c r="AJ496" s="34"/>
      <c r="AK496" s="34"/>
      <c r="AL496" s="34"/>
    </row>
    <row r="497" spans="1:38" s="35" customFormat="1" ht="22.5" x14ac:dyDescent="0.2">
      <c r="A497" s="4" t="s">
        <v>19</v>
      </c>
      <c r="B497" s="2">
        <v>42589</v>
      </c>
      <c r="C497" s="38">
        <v>0.5625</v>
      </c>
      <c r="D497" s="38">
        <v>0.6875</v>
      </c>
      <c r="E497" s="29" t="s">
        <v>889</v>
      </c>
      <c r="F497" s="25" t="s">
        <v>45</v>
      </c>
      <c r="G497" s="29" t="s">
        <v>73</v>
      </c>
      <c r="H497" s="25" t="s">
        <v>891</v>
      </c>
      <c r="I497" s="90" t="s">
        <v>116</v>
      </c>
      <c r="J497" s="30"/>
      <c r="K497" s="94">
        <v>33.6</v>
      </c>
      <c r="L497" s="93">
        <v>24</v>
      </c>
      <c r="M497" s="93"/>
      <c r="N497" s="93"/>
      <c r="O497" s="93"/>
      <c r="P497" s="30"/>
      <c r="Q497" s="10"/>
      <c r="R497" s="10"/>
      <c r="S497" s="10"/>
      <c r="T497" s="10"/>
      <c r="U497" s="10"/>
      <c r="V497" s="10"/>
      <c r="W497" s="30"/>
      <c r="X497" s="32">
        <f>Table2[[#This Row],[A 
CAT 
€]]*Table2[[#This Row],[required
amount
CAT A]]</f>
        <v>0</v>
      </c>
      <c r="Y497" s="32">
        <f>Table2[[#This Row],[B 
CAT
€]]*Table2[[#This Row],[required 
amount
CAT B]]</f>
        <v>0</v>
      </c>
      <c r="Z497" s="32"/>
      <c r="AA497" s="32"/>
      <c r="AB497" s="32"/>
      <c r="AC497" s="30"/>
      <c r="AD497" s="33">
        <f>SUM(Table2[[#This Row],[Total value 
CAT A]:[Total value 
CAT E]])</f>
        <v>0</v>
      </c>
      <c r="AE497" s="34"/>
      <c r="AF497" s="34"/>
      <c r="AG497" s="34"/>
      <c r="AH497" s="34"/>
      <c r="AI497" s="34"/>
      <c r="AJ497" s="34"/>
      <c r="AK497" s="34"/>
      <c r="AL497" s="34"/>
    </row>
    <row r="498" spans="1:38" s="35" customFormat="1" ht="22.5" x14ac:dyDescent="0.2">
      <c r="A498" s="25" t="s">
        <v>19</v>
      </c>
      <c r="B498" s="2">
        <v>42589</v>
      </c>
      <c r="C498" s="38">
        <v>0.75</v>
      </c>
      <c r="D498" s="38">
        <v>0.91666666666666663</v>
      </c>
      <c r="E498" s="29" t="s">
        <v>892</v>
      </c>
      <c r="F498" s="25" t="s">
        <v>45</v>
      </c>
      <c r="G498" s="29" t="s">
        <v>73</v>
      </c>
      <c r="H498" s="25" t="s">
        <v>893</v>
      </c>
      <c r="I498" s="90" t="s">
        <v>116</v>
      </c>
      <c r="J498" s="30"/>
      <c r="K498" s="94">
        <v>33.6</v>
      </c>
      <c r="L498" s="93">
        <v>24</v>
      </c>
      <c r="M498" s="93"/>
      <c r="N498" s="93"/>
      <c r="O498" s="93"/>
      <c r="P498" s="30"/>
      <c r="Q498" s="10"/>
      <c r="R498" s="10"/>
      <c r="S498" s="10"/>
      <c r="T498" s="10"/>
      <c r="U498" s="10"/>
      <c r="V498" s="10"/>
      <c r="W498" s="30"/>
      <c r="X498" s="32">
        <f>Table2[[#This Row],[A 
CAT 
€]]*Table2[[#This Row],[required
amount
CAT A]]</f>
        <v>0</v>
      </c>
      <c r="Y498" s="32">
        <f>Table2[[#This Row],[B 
CAT
€]]*Table2[[#This Row],[required 
amount
CAT B]]</f>
        <v>0</v>
      </c>
      <c r="Z498" s="32"/>
      <c r="AA498" s="32"/>
      <c r="AB498" s="32"/>
      <c r="AC498" s="30"/>
      <c r="AD498" s="33">
        <f>SUM(Table2[[#This Row],[Total value 
CAT A]:[Total value 
CAT E]])</f>
        <v>0</v>
      </c>
      <c r="AE498" s="34"/>
      <c r="AF498" s="34"/>
      <c r="AG498" s="34"/>
      <c r="AH498" s="34"/>
      <c r="AI498" s="34"/>
      <c r="AJ498" s="34"/>
      <c r="AK498" s="34"/>
      <c r="AL498" s="34"/>
    </row>
    <row r="499" spans="1:38" s="35" customFormat="1" ht="22.5" x14ac:dyDescent="0.2">
      <c r="A499" s="25" t="s">
        <v>19</v>
      </c>
      <c r="B499" s="5">
        <v>42590</v>
      </c>
      <c r="C499" s="38">
        <v>0.41666666666666669</v>
      </c>
      <c r="D499" s="38">
        <v>0.58333333333333337</v>
      </c>
      <c r="E499" s="29" t="s">
        <v>892</v>
      </c>
      <c r="F499" s="25" t="s">
        <v>45</v>
      </c>
      <c r="G499" s="29" t="s">
        <v>73</v>
      </c>
      <c r="H499" s="25" t="s">
        <v>894</v>
      </c>
      <c r="I499" s="90" t="s">
        <v>116</v>
      </c>
      <c r="J499" s="30"/>
      <c r="K499" s="94">
        <v>33.6</v>
      </c>
      <c r="L499" s="93">
        <v>24</v>
      </c>
      <c r="M499" s="93"/>
      <c r="N499" s="93"/>
      <c r="O499" s="93"/>
      <c r="P499" s="30"/>
      <c r="Q499" s="10"/>
      <c r="R499" s="10"/>
      <c r="S499" s="10"/>
      <c r="T499" s="10"/>
      <c r="U499" s="10"/>
      <c r="V499" s="10"/>
      <c r="W499" s="30"/>
      <c r="X499" s="32">
        <f>Table2[[#This Row],[A 
CAT 
€]]*Table2[[#This Row],[required
amount
CAT A]]</f>
        <v>0</v>
      </c>
      <c r="Y499" s="32">
        <f>Table2[[#This Row],[B 
CAT
€]]*Table2[[#This Row],[required 
amount
CAT B]]</f>
        <v>0</v>
      </c>
      <c r="Z499" s="32"/>
      <c r="AA499" s="32"/>
      <c r="AB499" s="32"/>
      <c r="AC499" s="30"/>
      <c r="AD499" s="33">
        <f>SUM(Table2[[#This Row],[Total value 
CAT A]:[Total value 
CAT E]])</f>
        <v>0</v>
      </c>
      <c r="AE499" s="34"/>
      <c r="AF499" s="34"/>
      <c r="AG499" s="34"/>
      <c r="AH499" s="34"/>
      <c r="AI499" s="34"/>
      <c r="AJ499" s="34"/>
      <c r="AK499" s="34"/>
      <c r="AL499" s="34"/>
    </row>
    <row r="500" spans="1:38" s="35" customFormat="1" ht="22.5" x14ac:dyDescent="0.2">
      <c r="A500" s="4" t="s">
        <v>19</v>
      </c>
      <c r="B500" s="5">
        <v>42590</v>
      </c>
      <c r="C500" s="38">
        <v>0.66666666666666663</v>
      </c>
      <c r="D500" s="38">
        <v>0.75</v>
      </c>
      <c r="E500" s="29" t="s">
        <v>895</v>
      </c>
      <c r="F500" s="25" t="s">
        <v>45</v>
      </c>
      <c r="G500" s="29" t="s">
        <v>73</v>
      </c>
      <c r="H500" s="25" t="s">
        <v>896</v>
      </c>
      <c r="I500" s="90" t="s">
        <v>116</v>
      </c>
      <c r="J500" s="30"/>
      <c r="K500" s="93">
        <v>33.6</v>
      </c>
      <c r="L500" s="93">
        <v>24</v>
      </c>
      <c r="M500" s="93"/>
      <c r="N500" s="93"/>
      <c r="O500" s="93"/>
      <c r="P500" s="30"/>
      <c r="Q500" s="10"/>
      <c r="R500" s="10"/>
      <c r="S500" s="10"/>
      <c r="T500" s="10"/>
      <c r="U500" s="10"/>
      <c r="V500" s="10"/>
      <c r="W500" s="30"/>
      <c r="X500" s="32">
        <f>Table2[[#This Row],[A 
CAT 
€]]*Table2[[#This Row],[required
amount
CAT A]]</f>
        <v>0</v>
      </c>
      <c r="Y500" s="32">
        <f>Table2[[#This Row],[B 
CAT
€]]*Table2[[#This Row],[required 
amount
CAT B]]</f>
        <v>0</v>
      </c>
      <c r="Z500" s="32"/>
      <c r="AA500" s="32"/>
      <c r="AB500" s="32"/>
      <c r="AC500" s="30"/>
      <c r="AD500" s="33">
        <f>SUM(Table2[[#This Row],[Total value 
CAT A]:[Total value 
CAT E]])</f>
        <v>0</v>
      </c>
      <c r="AE500" s="34"/>
      <c r="AF500" s="34"/>
      <c r="AG500" s="34"/>
      <c r="AH500" s="34"/>
      <c r="AI500" s="34"/>
      <c r="AJ500" s="34"/>
      <c r="AK500" s="34"/>
      <c r="AL500" s="34"/>
    </row>
    <row r="501" spans="1:38" s="35" customFormat="1" ht="22.5" x14ac:dyDescent="0.2">
      <c r="A501" s="25" t="s">
        <v>19</v>
      </c>
      <c r="B501" s="37">
        <v>42590</v>
      </c>
      <c r="C501" s="38">
        <v>0.85416666666666663</v>
      </c>
      <c r="D501" s="38">
        <v>0.9375</v>
      </c>
      <c r="E501" s="29" t="s">
        <v>895</v>
      </c>
      <c r="F501" s="25" t="s">
        <v>45</v>
      </c>
      <c r="G501" s="3" t="s">
        <v>73</v>
      </c>
      <c r="H501" s="25" t="s">
        <v>897</v>
      </c>
      <c r="I501" s="90" t="s">
        <v>116</v>
      </c>
      <c r="J501" s="30"/>
      <c r="K501" s="93">
        <v>33.6</v>
      </c>
      <c r="L501" s="93">
        <v>24</v>
      </c>
      <c r="M501" s="93"/>
      <c r="N501" s="93"/>
      <c r="O501" s="93"/>
      <c r="P501" s="30"/>
      <c r="Q501" s="10"/>
      <c r="R501" s="10"/>
      <c r="S501" s="10"/>
      <c r="T501" s="10"/>
      <c r="U501" s="10"/>
      <c r="V501" s="10"/>
      <c r="W501" s="30"/>
      <c r="X501" s="32">
        <f>Table2[[#This Row],[A 
CAT 
€]]*Table2[[#This Row],[required
amount
CAT A]]</f>
        <v>0</v>
      </c>
      <c r="Y501" s="32">
        <f>Table2[[#This Row],[B 
CAT
€]]*Table2[[#This Row],[required 
amount
CAT B]]</f>
        <v>0</v>
      </c>
      <c r="Z501" s="32"/>
      <c r="AA501" s="32"/>
      <c r="AB501" s="32"/>
      <c r="AC501" s="30"/>
      <c r="AD501" s="33">
        <f>SUM(Table2[[#This Row],[Total value 
CAT A]:[Total value 
CAT E]])</f>
        <v>0</v>
      </c>
      <c r="AE501" s="34"/>
      <c r="AF501" s="34"/>
      <c r="AG501" s="34"/>
      <c r="AH501" s="34"/>
      <c r="AI501" s="34"/>
      <c r="AJ501" s="34"/>
      <c r="AK501" s="34"/>
      <c r="AL501" s="34"/>
    </row>
    <row r="502" spans="1:38" s="35" customFormat="1" ht="11.25" x14ac:dyDescent="0.2">
      <c r="A502" s="25" t="s">
        <v>19</v>
      </c>
      <c r="B502" s="37">
        <v>42591</v>
      </c>
      <c r="C502" s="38">
        <v>0.41666666666666669</v>
      </c>
      <c r="D502" s="38">
        <v>0.58333333333333337</v>
      </c>
      <c r="E502" s="4" t="s">
        <v>898</v>
      </c>
      <c r="F502" s="25" t="s">
        <v>45</v>
      </c>
      <c r="G502" s="3" t="s">
        <v>73</v>
      </c>
      <c r="H502" s="4" t="s">
        <v>899</v>
      </c>
      <c r="I502" s="91" t="s">
        <v>116</v>
      </c>
      <c r="J502" s="30"/>
      <c r="K502" s="93">
        <v>48</v>
      </c>
      <c r="L502" s="93">
        <v>28.8</v>
      </c>
      <c r="M502" s="93"/>
      <c r="N502" s="93"/>
      <c r="O502" s="93"/>
      <c r="P502" s="30"/>
      <c r="Q502" s="10"/>
      <c r="R502" s="10"/>
      <c r="S502" s="10"/>
      <c r="T502" s="10"/>
      <c r="U502" s="10"/>
      <c r="V502" s="10"/>
      <c r="W502" s="30"/>
      <c r="X502" s="32">
        <f>Table2[[#This Row],[A 
CAT 
€]]*Table2[[#This Row],[required
amount
CAT A]]</f>
        <v>0</v>
      </c>
      <c r="Y502" s="32">
        <f>Table2[[#This Row],[B 
CAT
€]]*Table2[[#This Row],[required 
amount
CAT B]]</f>
        <v>0</v>
      </c>
      <c r="Z502" s="32"/>
      <c r="AA502" s="32"/>
      <c r="AB502" s="32"/>
      <c r="AC502" s="30"/>
      <c r="AD502" s="33">
        <f>SUM(Table2[[#This Row],[Total value 
CAT A]:[Total value 
CAT E]])</f>
        <v>0</v>
      </c>
      <c r="AE502" s="34"/>
      <c r="AF502" s="34"/>
      <c r="AG502" s="34"/>
      <c r="AH502" s="34"/>
      <c r="AI502" s="34"/>
      <c r="AJ502" s="34"/>
      <c r="AK502" s="34"/>
      <c r="AL502" s="34"/>
    </row>
    <row r="503" spans="1:38" s="35" customFormat="1" ht="11.25" x14ac:dyDescent="0.2">
      <c r="A503" s="25" t="s">
        <v>19</v>
      </c>
      <c r="B503" s="37">
        <v>42591</v>
      </c>
      <c r="C503" s="38">
        <v>0.66666666666666663</v>
      </c>
      <c r="D503" s="38">
        <v>0.75</v>
      </c>
      <c r="E503" s="29" t="s">
        <v>900</v>
      </c>
      <c r="F503" s="25" t="s">
        <v>45</v>
      </c>
      <c r="G503" s="3" t="s">
        <v>73</v>
      </c>
      <c r="H503" s="25" t="s">
        <v>901</v>
      </c>
      <c r="I503" s="90" t="s">
        <v>116</v>
      </c>
      <c r="J503" s="30"/>
      <c r="K503" s="93">
        <v>48</v>
      </c>
      <c r="L503" s="93">
        <v>28.8</v>
      </c>
      <c r="M503" s="93"/>
      <c r="N503" s="93"/>
      <c r="O503" s="93"/>
      <c r="P503" s="30"/>
      <c r="Q503" s="10"/>
      <c r="R503" s="10"/>
      <c r="S503" s="10"/>
      <c r="T503" s="10"/>
      <c r="U503" s="10"/>
      <c r="V503" s="10"/>
      <c r="W503" s="30"/>
      <c r="X503" s="32">
        <f>Table2[[#This Row],[A 
CAT 
€]]*Table2[[#This Row],[required
amount
CAT A]]</f>
        <v>0</v>
      </c>
      <c r="Y503" s="32">
        <f>Table2[[#This Row],[B 
CAT
€]]*Table2[[#This Row],[required 
amount
CAT B]]</f>
        <v>0</v>
      </c>
      <c r="Z503" s="32"/>
      <c r="AA503" s="32"/>
      <c r="AB503" s="32"/>
      <c r="AC503" s="30"/>
      <c r="AD503" s="33">
        <f>SUM(Table2[[#This Row],[Total value 
CAT A]:[Total value 
CAT E]])</f>
        <v>0</v>
      </c>
      <c r="AE503" s="34"/>
      <c r="AF503" s="34"/>
      <c r="AG503" s="34"/>
      <c r="AH503" s="34"/>
      <c r="AI503" s="34"/>
      <c r="AJ503" s="34"/>
      <c r="AK503" s="34"/>
      <c r="AL503" s="34"/>
    </row>
    <row r="504" spans="1:38" s="35" customFormat="1" ht="11.25" x14ac:dyDescent="0.2">
      <c r="A504" s="25" t="s">
        <v>19</v>
      </c>
      <c r="B504" s="37">
        <v>42591</v>
      </c>
      <c r="C504" s="38">
        <v>0.85416666666666663</v>
      </c>
      <c r="D504" s="38">
        <v>0.9375</v>
      </c>
      <c r="E504" s="29" t="s">
        <v>900</v>
      </c>
      <c r="F504" s="25" t="s">
        <v>45</v>
      </c>
      <c r="G504" s="3" t="s">
        <v>73</v>
      </c>
      <c r="H504" s="25" t="s">
        <v>902</v>
      </c>
      <c r="I504" s="90" t="s">
        <v>116</v>
      </c>
      <c r="J504" s="30"/>
      <c r="K504" s="93">
        <v>48</v>
      </c>
      <c r="L504" s="93">
        <v>28.8</v>
      </c>
      <c r="M504" s="93"/>
      <c r="N504" s="93"/>
      <c r="O504" s="93"/>
      <c r="P504" s="30"/>
      <c r="Q504" s="10"/>
      <c r="R504" s="10"/>
      <c r="S504" s="10"/>
      <c r="T504" s="10"/>
      <c r="U504" s="10"/>
      <c r="V504" s="10"/>
      <c r="W504" s="30"/>
      <c r="X504" s="32">
        <f>Table2[[#This Row],[A 
CAT 
€]]*Table2[[#This Row],[required
amount
CAT A]]</f>
        <v>0</v>
      </c>
      <c r="Y504" s="32">
        <f>Table2[[#This Row],[B 
CAT
€]]*Table2[[#This Row],[required 
amount
CAT B]]</f>
        <v>0</v>
      </c>
      <c r="Z504" s="32"/>
      <c r="AA504" s="32"/>
      <c r="AB504" s="32"/>
      <c r="AC504" s="30"/>
      <c r="AD504" s="33">
        <f>SUM(Table2[[#This Row],[Total value 
CAT A]:[Total value 
CAT E]])</f>
        <v>0</v>
      </c>
      <c r="AE504" s="34"/>
      <c r="AF504" s="34"/>
      <c r="AG504" s="34"/>
      <c r="AH504" s="34"/>
      <c r="AI504" s="34"/>
      <c r="AJ504" s="34"/>
      <c r="AK504" s="34"/>
      <c r="AL504" s="34"/>
    </row>
    <row r="505" spans="1:38" s="35" customFormat="1" ht="11.25" x14ac:dyDescent="0.2">
      <c r="A505" s="25" t="s">
        <v>19</v>
      </c>
      <c r="B505" s="37">
        <v>42592</v>
      </c>
      <c r="C505" s="38">
        <v>0.41666666666666669</v>
      </c>
      <c r="D505" s="38">
        <v>0.5</v>
      </c>
      <c r="E505" s="4" t="s">
        <v>903</v>
      </c>
      <c r="F505" s="25" t="s">
        <v>45</v>
      </c>
      <c r="G505" s="3" t="s">
        <v>73</v>
      </c>
      <c r="H505" s="4" t="s">
        <v>904</v>
      </c>
      <c r="I505" s="90" t="s">
        <v>119</v>
      </c>
      <c r="J505" s="30"/>
      <c r="K505" s="93">
        <v>67.2</v>
      </c>
      <c r="L505" s="93">
        <v>33.6</v>
      </c>
      <c r="M505" s="93"/>
      <c r="N505" s="93"/>
      <c r="O505" s="93"/>
      <c r="P505" s="30"/>
      <c r="Q505" s="10"/>
      <c r="R505" s="10"/>
      <c r="S505" s="10"/>
      <c r="T505" s="10"/>
      <c r="U505" s="10"/>
      <c r="V505" s="10"/>
      <c r="W505" s="30"/>
      <c r="X505" s="32">
        <f>Table2[[#This Row],[A 
CAT 
€]]*Table2[[#This Row],[required
amount
CAT A]]</f>
        <v>0</v>
      </c>
      <c r="Y505" s="32">
        <f>Table2[[#This Row],[B 
CAT
€]]*Table2[[#This Row],[required 
amount
CAT B]]</f>
        <v>0</v>
      </c>
      <c r="Z505" s="32"/>
      <c r="AA505" s="32"/>
      <c r="AB505" s="32"/>
      <c r="AC505" s="30"/>
      <c r="AD505" s="33">
        <f>SUM(Table2[[#This Row],[Total value 
CAT A]:[Total value 
CAT E]])</f>
        <v>0</v>
      </c>
      <c r="AE505" s="34"/>
      <c r="AF505" s="34"/>
      <c r="AG505" s="34"/>
      <c r="AH505" s="34"/>
      <c r="AI505" s="34"/>
      <c r="AJ505" s="34"/>
      <c r="AK505" s="34"/>
      <c r="AL505" s="34"/>
    </row>
    <row r="506" spans="1:38" s="35" customFormat="1" ht="33.75" x14ac:dyDescent="0.2">
      <c r="A506" s="25" t="s">
        <v>19</v>
      </c>
      <c r="B506" s="37">
        <v>42592</v>
      </c>
      <c r="C506" s="38">
        <v>0.85416666666666663</v>
      </c>
      <c r="D506" s="38">
        <v>0.9375</v>
      </c>
      <c r="E506" s="29" t="s">
        <v>905</v>
      </c>
      <c r="F506" s="25" t="s">
        <v>45</v>
      </c>
      <c r="G506" s="3" t="s">
        <v>73</v>
      </c>
      <c r="H506" s="25" t="s">
        <v>906</v>
      </c>
      <c r="I506" s="90" t="s">
        <v>119</v>
      </c>
      <c r="J506" s="30"/>
      <c r="K506" s="93">
        <v>168</v>
      </c>
      <c r="L506" s="93">
        <v>86.4</v>
      </c>
      <c r="M506" s="93"/>
      <c r="N506" s="93"/>
      <c r="O506" s="93"/>
      <c r="P506" s="30"/>
      <c r="Q506" s="10"/>
      <c r="R506" s="10"/>
      <c r="S506" s="10"/>
      <c r="T506" s="10"/>
      <c r="U506" s="10"/>
      <c r="V506" s="10"/>
      <c r="W506" s="30"/>
      <c r="X506" s="32">
        <f>Table2[[#This Row],[A 
CAT 
€]]*Table2[[#This Row],[required
amount
CAT A]]</f>
        <v>0</v>
      </c>
      <c r="Y506" s="32">
        <f>Table2[[#This Row],[B 
CAT
€]]*Table2[[#This Row],[required 
amount
CAT B]]</f>
        <v>0</v>
      </c>
      <c r="Z506" s="32"/>
      <c r="AA506" s="32"/>
      <c r="AB506" s="32"/>
      <c r="AC506" s="30"/>
      <c r="AD506" s="33">
        <f>SUM(Table2[[#This Row],[Total value 
CAT A]:[Total value 
CAT E]])</f>
        <v>0</v>
      </c>
      <c r="AE506" s="34"/>
      <c r="AF506" s="34"/>
      <c r="AG506" s="34"/>
      <c r="AH506" s="34"/>
      <c r="AI506" s="34"/>
      <c r="AJ506" s="34"/>
      <c r="AK506" s="34"/>
      <c r="AL506" s="34"/>
    </row>
    <row r="507" spans="1:38" s="35" customFormat="1" ht="11.25" x14ac:dyDescent="0.2">
      <c r="A507" s="25" t="s">
        <v>19</v>
      </c>
      <c r="B507" s="37">
        <v>42593</v>
      </c>
      <c r="C507" s="38">
        <v>0.41666666666666669</v>
      </c>
      <c r="D507" s="38">
        <v>0.5</v>
      </c>
      <c r="E507" s="29" t="s">
        <v>907</v>
      </c>
      <c r="F507" s="25" t="s">
        <v>45</v>
      </c>
      <c r="G507" s="3" t="s">
        <v>73</v>
      </c>
      <c r="H507" s="25" t="s">
        <v>908</v>
      </c>
      <c r="I507" s="90" t="s">
        <v>119</v>
      </c>
      <c r="J507" s="30"/>
      <c r="K507" s="93">
        <v>67.2</v>
      </c>
      <c r="L507" s="93">
        <v>33.6</v>
      </c>
      <c r="M507" s="93"/>
      <c r="N507" s="93"/>
      <c r="O507" s="93"/>
      <c r="P507" s="30"/>
      <c r="Q507" s="10"/>
      <c r="R507" s="10"/>
      <c r="S507" s="10"/>
      <c r="T507" s="10"/>
      <c r="U507" s="10"/>
      <c r="V507" s="10"/>
      <c r="W507" s="30"/>
      <c r="X507" s="32">
        <f>Table2[[#This Row],[A 
CAT 
€]]*Table2[[#This Row],[required
amount
CAT A]]</f>
        <v>0</v>
      </c>
      <c r="Y507" s="32">
        <f>Table2[[#This Row],[B 
CAT
€]]*Table2[[#This Row],[required 
amount
CAT B]]</f>
        <v>0</v>
      </c>
      <c r="Z507" s="32"/>
      <c r="AA507" s="32"/>
      <c r="AB507" s="32"/>
      <c r="AC507" s="30"/>
      <c r="AD507" s="33">
        <f>SUM(Table2[[#This Row],[Total value 
CAT A]:[Total value 
CAT E]])</f>
        <v>0</v>
      </c>
      <c r="AE507" s="34"/>
      <c r="AF507" s="34"/>
      <c r="AG507" s="34"/>
      <c r="AH507" s="34"/>
      <c r="AI507" s="34"/>
      <c r="AJ507" s="34"/>
      <c r="AK507" s="34"/>
      <c r="AL507" s="34"/>
    </row>
    <row r="508" spans="1:38" s="35" customFormat="1" ht="33.75" x14ac:dyDescent="0.2">
      <c r="A508" s="25" t="s">
        <v>19</v>
      </c>
      <c r="B508" s="37">
        <v>42593</v>
      </c>
      <c r="C508" s="38">
        <v>0.85416666666666663</v>
      </c>
      <c r="D508" s="38">
        <v>0.9375</v>
      </c>
      <c r="E508" s="3" t="s">
        <v>909</v>
      </c>
      <c r="F508" s="25" t="s">
        <v>45</v>
      </c>
      <c r="G508" s="3" t="s">
        <v>73</v>
      </c>
      <c r="H508" s="4" t="s">
        <v>910</v>
      </c>
      <c r="I508" s="90" t="s">
        <v>119</v>
      </c>
      <c r="J508" s="30"/>
      <c r="K508" s="93">
        <v>168</v>
      </c>
      <c r="L508" s="93">
        <v>86.4</v>
      </c>
      <c r="M508" s="93"/>
      <c r="N508" s="93"/>
      <c r="O508" s="93"/>
      <c r="P508" s="30"/>
      <c r="Q508" s="10"/>
      <c r="R508" s="10"/>
      <c r="S508" s="10"/>
      <c r="T508" s="10"/>
      <c r="U508" s="10"/>
      <c r="V508" s="10"/>
      <c r="W508" s="30"/>
      <c r="X508" s="32">
        <f>Table2[[#This Row],[A 
CAT 
€]]*Table2[[#This Row],[required
amount
CAT A]]</f>
        <v>0</v>
      </c>
      <c r="Y508" s="32">
        <f>Table2[[#This Row],[B 
CAT
€]]*Table2[[#This Row],[required 
amount
CAT B]]</f>
        <v>0</v>
      </c>
      <c r="Z508" s="32"/>
      <c r="AA508" s="32"/>
      <c r="AB508" s="32"/>
      <c r="AC508" s="30"/>
      <c r="AD508" s="33">
        <f>SUM(Table2[[#This Row],[Total value 
CAT A]:[Total value 
CAT E]])</f>
        <v>0</v>
      </c>
      <c r="AE508" s="34"/>
      <c r="AF508" s="34"/>
      <c r="AG508" s="34"/>
      <c r="AH508" s="34"/>
      <c r="AI508" s="34"/>
      <c r="AJ508" s="34"/>
      <c r="AK508" s="34"/>
      <c r="AL508" s="34"/>
    </row>
    <row r="509" spans="1:38" s="35" customFormat="1" ht="22.5" x14ac:dyDescent="0.2">
      <c r="A509" s="25" t="s">
        <v>19</v>
      </c>
      <c r="B509" s="37">
        <v>42594</v>
      </c>
      <c r="C509" s="38">
        <v>0.41666666666666669</v>
      </c>
      <c r="D509" s="38">
        <v>0.54166666666666663</v>
      </c>
      <c r="E509" s="29" t="s">
        <v>911</v>
      </c>
      <c r="F509" s="25" t="s">
        <v>45</v>
      </c>
      <c r="G509" s="3" t="s">
        <v>73</v>
      </c>
      <c r="H509" s="25" t="s">
        <v>912</v>
      </c>
      <c r="I509" s="90" t="s">
        <v>116</v>
      </c>
      <c r="J509" s="30"/>
      <c r="K509" s="93">
        <v>33.6</v>
      </c>
      <c r="L509" s="93">
        <v>24</v>
      </c>
      <c r="M509" s="93"/>
      <c r="N509" s="93"/>
      <c r="O509" s="93"/>
      <c r="P509" s="30"/>
      <c r="Q509" s="10"/>
      <c r="R509" s="10"/>
      <c r="S509" s="10"/>
      <c r="T509" s="10"/>
      <c r="U509" s="10"/>
      <c r="V509" s="10"/>
      <c r="W509" s="30"/>
      <c r="X509" s="32">
        <f>Table2[[#This Row],[A 
CAT 
€]]*Table2[[#This Row],[required
amount
CAT A]]</f>
        <v>0</v>
      </c>
      <c r="Y509" s="32">
        <f>Table2[[#This Row],[B 
CAT
€]]*Table2[[#This Row],[required 
amount
CAT B]]</f>
        <v>0</v>
      </c>
      <c r="Z509" s="32"/>
      <c r="AA509" s="32"/>
      <c r="AB509" s="32"/>
      <c r="AC509" s="30"/>
      <c r="AD509" s="33">
        <f>SUM(Table2[[#This Row],[Total value 
CAT A]:[Total value 
CAT E]])</f>
        <v>0</v>
      </c>
      <c r="AE509" s="34"/>
      <c r="AF509" s="34"/>
      <c r="AG509" s="34"/>
      <c r="AH509" s="34"/>
      <c r="AI509" s="34"/>
      <c r="AJ509" s="34"/>
      <c r="AK509" s="34"/>
      <c r="AL509" s="34"/>
    </row>
    <row r="510" spans="1:38" s="35" customFormat="1" ht="22.5" x14ac:dyDescent="0.2">
      <c r="A510" s="25" t="s">
        <v>19</v>
      </c>
      <c r="B510" s="26">
        <v>42594</v>
      </c>
      <c r="C510" s="38">
        <v>0.625</v>
      </c>
      <c r="D510" s="38">
        <v>0.75</v>
      </c>
      <c r="E510" s="29" t="s">
        <v>911</v>
      </c>
      <c r="F510" s="25" t="s">
        <v>45</v>
      </c>
      <c r="G510" s="3" t="s">
        <v>73</v>
      </c>
      <c r="H510" s="25" t="s">
        <v>913</v>
      </c>
      <c r="I510" s="53" t="s">
        <v>116</v>
      </c>
      <c r="J510" s="30"/>
      <c r="K510" s="93">
        <v>33.6</v>
      </c>
      <c r="L510" s="93">
        <v>24</v>
      </c>
      <c r="M510" s="93"/>
      <c r="N510" s="93"/>
      <c r="O510" s="93"/>
      <c r="P510" s="30"/>
      <c r="Q510" s="10"/>
      <c r="R510" s="10"/>
      <c r="S510" s="10"/>
      <c r="T510" s="10"/>
      <c r="U510" s="10"/>
      <c r="V510" s="10"/>
      <c r="W510" s="30"/>
      <c r="X510" s="32">
        <f>Table2[[#This Row],[A 
CAT 
€]]*Table2[[#This Row],[required
amount
CAT A]]</f>
        <v>0</v>
      </c>
      <c r="Y510" s="32">
        <f>Table2[[#This Row],[B 
CAT
€]]*Table2[[#This Row],[required 
amount
CAT B]]</f>
        <v>0</v>
      </c>
      <c r="Z510" s="32"/>
      <c r="AA510" s="32"/>
      <c r="AB510" s="32"/>
      <c r="AC510" s="30"/>
      <c r="AD510" s="33">
        <f>SUM(Table2[[#This Row],[Total value 
CAT A]:[Total value 
CAT E]])</f>
        <v>0</v>
      </c>
      <c r="AE510" s="34"/>
      <c r="AF510" s="34"/>
      <c r="AG510" s="34"/>
      <c r="AH510" s="34"/>
      <c r="AI510" s="34"/>
      <c r="AJ510" s="34"/>
      <c r="AK510" s="34"/>
      <c r="AL510" s="34"/>
    </row>
    <row r="511" spans="1:38" s="35" customFormat="1" ht="11.25" x14ac:dyDescent="0.2">
      <c r="A511" s="4" t="s">
        <v>19</v>
      </c>
      <c r="B511" s="26">
        <v>42594</v>
      </c>
      <c r="C511" s="38">
        <v>0.8125</v>
      </c>
      <c r="D511" s="38">
        <v>0.9375</v>
      </c>
      <c r="E511" s="4" t="s">
        <v>914</v>
      </c>
      <c r="F511" s="25" t="s">
        <v>45</v>
      </c>
      <c r="G511" s="3" t="s">
        <v>73</v>
      </c>
      <c r="H511" s="4" t="s">
        <v>915</v>
      </c>
      <c r="I511" s="53" t="s">
        <v>116</v>
      </c>
      <c r="J511" s="30"/>
      <c r="K511" s="93">
        <v>33.6</v>
      </c>
      <c r="L511" s="93">
        <v>24</v>
      </c>
      <c r="M511" s="93"/>
      <c r="N511" s="93"/>
      <c r="O511" s="93"/>
      <c r="P511" s="30"/>
      <c r="Q511" s="10"/>
      <c r="R511" s="10"/>
      <c r="S511" s="10"/>
      <c r="T511" s="10"/>
      <c r="U511" s="10"/>
      <c r="V511" s="10"/>
      <c r="W511" s="30"/>
      <c r="X511" s="32">
        <f>Table2[[#This Row],[A 
CAT 
€]]*Table2[[#This Row],[required
amount
CAT A]]</f>
        <v>0</v>
      </c>
      <c r="Y511" s="32">
        <f>Table2[[#This Row],[B 
CAT
€]]*Table2[[#This Row],[required 
amount
CAT B]]</f>
        <v>0</v>
      </c>
      <c r="Z511" s="32"/>
      <c r="AA511" s="32"/>
      <c r="AB511" s="32"/>
      <c r="AC511" s="30"/>
      <c r="AD511" s="33">
        <f>SUM(Table2[[#This Row],[Total value 
CAT A]:[Total value 
CAT E]])</f>
        <v>0</v>
      </c>
      <c r="AE511" s="34"/>
      <c r="AF511" s="34"/>
      <c r="AG511" s="34"/>
      <c r="AH511" s="34"/>
      <c r="AI511" s="34"/>
      <c r="AJ511" s="34"/>
      <c r="AK511" s="34"/>
      <c r="AL511" s="34"/>
    </row>
    <row r="512" spans="1:38" s="35" customFormat="1" ht="22.5" x14ac:dyDescent="0.2">
      <c r="A512" s="25" t="s">
        <v>19</v>
      </c>
      <c r="B512" s="26">
        <v>42595</v>
      </c>
      <c r="C512" s="38">
        <v>0.41666666666666669</v>
      </c>
      <c r="D512" s="38">
        <v>0.54166666666666663</v>
      </c>
      <c r="E512" s="29" t="s">
        <v>916</v>
      </c>
      <c r="F512" s="25" t="s">
        <v>45</v>
      </c>
      <c r="G512" s="3" t="s">
        <v>73</v>
      </c>
      <c r="H512" s="25" t="s">
        <v>917</v>
      </c>
      <c r="I512" s="53" t="s">
        <v>116</v>
      </c>
      <c r="J512" s="30"/>
      <c r="K512" s="93">
        <v>48</v>
      </c>
      <c r="L512" s="93">
        <v>28.8</v>
      </c>
      <c r="M512" s="93"/>
      <c r="N512" s="93"/>
      <c r="O512" s="93"/>
      <c r="P512" s="30"/>
      <c r="Q512" s="10"/>
      <c r="R512" s="10"/>
      <c r="S512" s="10"/>
      <c r="T512" s="10"/>
      <c r="U512" s="10"/>
      <c r="V512" s="10"/>
      <c r="W512" s="30"/>
      <c r="X512" s="32">
        <f>Table2[[#This Row],[A 
CAT 
€]]*Table2[[#This Row],[required
amount
CAT A]]</f>
        <v>0</v>
      </c>
      <c r="Y512" s="32">
        <f>Table2[[#This Row],[B 
CAT
€]]*Table2[[#This Row],[required 
amount
CAT B]]</f>
        <v>0</v>
      </c>
      <c r="Z512" s="32"/>
      <c r="AA512" s="32"/>
      <c r="AB512" s="32"/>
      <c r="AC512" s="30"/>
      <c r="AD512" s="33">
        <f>SUM(Table2[[#This Row],[Total value 
CAT A]:[Total value 
CAT E]])</f>
        <v>0</v>
      </c>
      <c r="AE512" s="34"/>
      <c r="AF512" s="34"/>
      <c r="AG512" s="34"/>
      <c r="AH512" s="34"/>
      <c r="AI512" s="34"/>
      <c r="AJ512" s="34"/>
      <c r="AK512" s="34"/>
      <c r="AL512" s="34"/>
    </row>
    <row r="513" spans="1:38" s="35" customFormat="1" ht="22.5" x14ac:dyDescent="0.2">
      <c r="A513" s="25" t="s">
        <v>19</v>
      </c>
      <c r="B513" s="5">
        <v>42595</v>
      </c>
      <c r="C513" s="7">
        <v>0.625</v>
      </c>
      <c r="D513" s="7">
        <v>0.75</v>
      </c>
      <c r="E513" s="3" t="s">
        <v>914</v>
      </c>
      <c r="F513" s="4" t="s">
        <v>45</v>
      </c>
      <c r="G513" s="3" t="s">
        <v>73</v>
      </c>
      <c r="H513" s="4" t="s">
        <v>918</v>
      </c>
      <c r="I513" s="91" t="s">
        <v>116</v>
      </c>
      <c r="J513" s="30"/>
      <c r="K513" s="93">
        <v>33.6</v>
      </c>
      <c r="L513" s="93">
        <v>24</v>
      </c>
      <c r="M513" s="93"/>
      <c r="N513" s="93"/>
      <c r="O513" s="93"/>
      <c r="P513" s="30"/>
      <c r="Q513" s="10"/>
      <c r="R513" s="10"/>
      <c r="S513" s="10"/>
      <c r="T513" s="10"/>
      <c r="U513" s="10"/>
      <c r="V513" s="10"/>
      <c r="W513" s="30"/>
      <c r="X513" s="32">
        <f>Table2[[#This Row],[A 
CAT 
€]]*Table2[[#This Row],[required
amount
CAT A]]</f>
        <v>0</v>
      </c>
      <c r="Y513" s="32">
        <f>Table2[[#This Row],[B 
CAT
€]]*Table2[[#This Row],[required 
amount
CAT B]]</f>
        <v>0</v>
      </c>
      <c r="Z513" s="32">
        <f>Table2[[#This Row],[C 
CAT
€]]*Table2[[#This Row],[required 
amount
CAT C]]</f>
        <v>0</v>
      </c>
      <c r="AA513" s="32"/>
      <c r="AB513" s="32"/>
      <c r="AC513" s="30"/>
      <c r="AD513" s="33">
        <f>SUM(Table2[[#This Row],[Total value 
CAT A]:[Total value 
CAT E]])</f>
        <v>0</v>
      </c>
      <c r="AE513" s="34"/>
      <c r="AF513" s="34"/>
      <c r="AG513" s="34"/>
      <c r="AH513" s="34"/>
      <c r="AI513" s="34"/>
      <c r="AJ513" s="34"/>
      <c r="AK513" s="34"/>
      <c r="AL513" s="34"/>
    </row>
    <row r="514" spans="1:38" s="35" customFormat="1" ht="22.5" x14ac:dyDescent="0.2">
      <c r="A514" s="25" t="s">
        <v>19</v>
      </c>
      <c r="B514" s="5">
        <v>42595</v>
      </c>
      <c r="C514" s="27">
        <v>0.8125</v>
      </c>
      <c r="D514" s="27">
        <v>0.9375</v>
      </c>
      <c r="E514" s="3" t="s">
        <v>916</v>
      </c>
      <c r="F514" s="4" t="s">
        <v>45</v>
      </c>
      <c r="G514" s="3" t="s">
        <v>73</v>
      </c>
      <c r="H514" s="25" t="s">
        <v>919</v>
      </c>
      <c r="I514" s="90" t="s">
        <v>116</v>
      </c>
      <c r="J514" s="30"/>
      <c r="K514" s="93">
        <v>48</v>
      </c>
      <c r="L514" s="93">
        <v>28.8</v>
      </c>
      <c r="M514" s="93"/>
      <c r="N514" s="93"/>
      <c r="O514" s="93"/>
      <c r="P514" s="30"/>
      <c r="Q514" s="10"/>
      <c r="R514" s="10"/>
      <c r="S514" s="10"/>
      <c r="T514" s="10"/>
      <c r="U514" s="10"/>
      <c r="V514" s="10"/>
      <c r="W514" s="30"/>
      <c r="X514" s="32">
        <f>Table2[[#This Row],[A 
CAT 
€]]*Table2[[#This Row],[required
amount
CAT A]]</f>
        <v>0</v>
      </c>
      <c r="Y514" s="32">
        <f>Table2[[#This Row],[B 
CAT
€]]*Table2[[#This Row],[required 
amount
CAT B]]</f>
        <v>0</v>
      </c>
      <c r="Z514" s="32">
        <f>Table2[[#This Row],[C 
CAT
€]]*Table2[[#This Row],[required 
amount
CAT C]]</f>
        <v>0</v>
      </c>
      <c r="AA514" s="32"/>
      <c r="AB514" s="32"/>
      <c r="AC514" s="30"/>
      <c r="AD514" s="33">
        <f>SUM(Table2[[#This Row],[Total value 
CAT A]:[Total value 
CAT E]])</f>
        <v>0</v>
      </c>
      <c r="AE514" s="34"/>
      <c r="AF514" s="34"/>
      <c r="AG514" s="34"/>
      <c r="AH514" s="34"/>
      <c r="AI514" s="34"/>
      <c r="AJ514" s="34"/>
      <c r="AK514" s="34"/>
      <c r="AL514" s="34"/>
    </row>
    <row r="515" spans="1:38" s="35" customFormat="1" ht="22.5" x14ac:dyDescent="0.2">
      <c r="A515" s="25" t="s">
        <v>19</v>
      </c>
      <c r="B515" s="5">
        <v>42596</v>
      </c>
      <c r="C515" s="7">
        <v>0.41666666666666669</v>
      </c>
      <c r="D515" s="7">
        <v>0.54166666666666663</v>
      </c>
      <c r="E515" s="3" t="s">
        <v>920</v>
      </c>
      <c r="F515" s="4" t="s">
        <v>45</v>
      </c>
      <c r="G515" s="3" t="s">
        <v>73</v>
      </c>
      <c r="H515" s="4" t="s">
        <v>921</v>
      </c>
      <c r="I515" s="91" t="s">
        <v>116</v>
      </c>
      <c r="J515" s="30"/>
      <c r="K515" s="93">
        <v>48</v>
      </c>
      <c r="L515" s="93">
        <v>28.8</v>
      </c>
      <c r="M515" s="93"/>
      <c r="N515" s="93"/>
      <c r="O515" s="93"/>
      <c r="P515" s="30"/>
      <c r="Q515" s="10"/>
      <c r="R515" s="10"/>
      <c r="S515" s="10"/>
      <c r="T515" s="10"/>
      <c r="U515" s="10"/>
      <c r="V515" s="10"/>
      <c r="W515" s="30"/>
      <c r="X515" s="32">
        <f>Table2[[#This Row],[A 
CAT 
€]]*Table2[[#This Row],[required
amount
CAT A]]</f>
        <v>0</v>
      </c>
      <c r="Y515" s="32"/>
      <c r="Z515" s="32"/>
      <c r="AA515" s="32"/>
      <c r="AB515" s="32"/>
      <c r="AC515" s="30"/>
      <c r="AD515" s="33">
        <f>SUM(Table2[[#This Row],[Total value 
CAT A]:[Total value 
CAT E]])</f>
        <v>0</v>
      </c>
      <c r="AE515" s="34"/>
      <c r="AF515" s="34"/>
      <c r="AG515" s="34"/>
      <c r="AH515" s="34"/>
      <c r="AI515" s="34"/>
      <c r="AJ515" s="34"/>
      <c r="AK515" s="34"/>
      <c r="AL515" s="34"/>
    </row>
    <row r="516" spans="1:38" s="35" customFormat="1" ht="22.5" x14ac:dyDescent="0.2">
      <c r="A516" s="25" t="s">
        <v>19</v>
      </c>
      <c r="B516" s="5">
        <v>42596</v>
      </c>
      <c r="C516" s="27">
        <v>0.625</v>
      </c>
      <c r="D516" s="27">
        <v>0.75</v>
      </c>
      <c r="E516" s="3" t="s">
        <v>922</v>
      </c>
      <c r="F516" s="4" t="s">
        <v>45</v>
      </c>
      <c r="G516" s="3" t="s">
        <v>73</v>
      </c>
      <c r="H516" s="25" t="s">
        <v>923</v>
      </c>
      <c r="I516" s="91" t="s">
        <v>116</v>
      </c>
      <c r="J516" s="30"/>
      <c r="K516" s="93">
        <v>48</v>
      </c>
      <c r="L516" s="93">
        <v>28.8</v>
      </c>
      <c r="M516" s="93"/>
      <c r="N516" s="93"/>
      <c r="O516" s="93"/>
      <c r="P516" s="30"/>
      <c r="Q516" s="10"/>
      <c r="R516" s="10"/>
      <c r="S516" s="10"/>
      <c r="T516" s="10"/>
      <c r="U516" s="10"/>
      <c r="V516" s="10"/>
      <c r="W516" s="30"/>
      <c r="X516" s="32">
        <f>Table2[[#This Row],[A 
CAT 
€]]*Table2[[#This Row],[required
amount
CAT A]]</f>
        <v>0</v>
      </c>
      <c r="Y516" s="32"/>
      <c r="Z516" s="32"/>
      <c r="AA516" s="32"/>
      <c r="AB516" s="32"/>
      <c r="AC516" s="30"/>
      <c r="AD516" s="33">
        <f>SUM(Table2[[#This Row],[Total value 
CAT A]:[Total value 
CAT E]])</f>
        <v>0</v>
      </c>
      <c r="AE516" s="34"/>
      <c r="AF516" s="34"/>
      <c r="AG516" s="34"/>
      <c r="AH516" s="34"/>
      <c r="AI516" s="34"/>
      <c r="AJ516" s="34"/>
      <c r="AK516" s="34"/>
      <c r="AL516" s="34"/>
    </row>
    <row r="517" spans="1:38" s="35" customFormat="1" ht="11.25" x14ac:dyDescent="0.2">
      <c r="A517" s="25" t="s">
        <v>19</v>
      </c>
      <c r="B517" s="5">
        <v>42596</v>
      </c>
      <c r="C517" s="7">
        <v>0.8125</v>
      </c>
      <c r="D517" s="7">
        <v>0.9375</v>
      </c>
      <c r="E517" s="3" t="s">
        <v>924</v>
      </c>
      <c r="F517" s="4" t="s">
        <v>45</v>
      </c>
      <c r="G517" s="3" t="s">
        <v>73</v>
      </c>
      <c r="H517" s="4" t="s">
        <v>925</v>
      </c>
      <c r="I517" s="90" t="s">
        <v>119</v>
      </c>
      <c r="J517" s="30"/>
      <c r="K517" s="93">
        <v>67.2</v>
      </c>
      <c r="L517" s="93">
        <v>33.6</v>
      </c>
      <c r="M517" s="93"/>
      <c r="N517" s="93"/>
      <c r="O517" s="93"/>
      <c r="P517" s="30"/>
      <c r="Q517" s="10"/>
      <c r="R517" s="10"/>
      <c r="S517" s="10"/>
      <c r="T517" s="10"/>
      <c r="U517" s="10"/>
      <c r="V517" s="10"/>
      <c r="W517" s="30"/>
      <c r="X517" s="32">
        <f>Table2[[#This Row],[A 
CAT 
€]]*Table2[[#This Row],[required
amount
CAT A]]</f>
        <v>0</v>
      </c>
      <c r="Y517" s="32"/>
      <c r="Z517" s="32"/>
      <c r="AA517" s="32"/>
      <c r="AB517" s="32"/>
      <c r="AC517" s="30"/>
      <c r="AD517" s="33">
        <f>SUM(Table2[[#This Row],[Total value 
CAT A]:[Total value 
CAT E]])</f>
        <v>0</v>
      </c>
      <c r="AE517" s="34"/>
      <c r="AF517" s="34"/>
      <c r="AG517" s="34"/>
      <c r="AH517" s="34"/>
      <c r="AI517" s="34"/>
      <c r="AJ517" s="34"/>
      <c r="AK517" s="34"/>
      <c r="AL517" s="34"/>
    </row>
    <row r="518" spans="1:38" s="35" customFormat="1" ht="11.25" x14ac:dyDescent="0.2">
      <c r="A518" s="25" t="s">
        <v>19</v>
      </c>
      <c r="B518" s="5">
        <v>42597</v>
      </c>
      <c r="C518" s="27">
        <v>0.41666666666666669</v>
      </c>
      <c r="D518" s="27">
        <v>0.54166666666666663</v>
      </c>
      <c r="E518" s="3" t="s">
        <v>926</v>
      </c>
      <c r="F518" s="4" t="s">
        <v>45</v>
      </c>
      <c r="G518" s="3" t="s">
        <v>73</v>
      </c>
      <c r="H518" s="25" t="s">
        <v>927</v>
      </c>
      <c r="I518" s="90" t="s">
        <v>119</v>
      </c>
      <c r="J518" s="30"/>
      <c r="K518" s="93">
        <v>67.2</v>
      </c>
      <c r="L518" s="93">
        <v>33.6</v>
      </c>
      <c r="M518" s="93"/>
      <c r="N518" s="93"/>
      <c r="O518" s="93"/>
      <c r="P518" s="48"/>
      <c r="Q518" s="10"/>
      <c r="R518" s="10"/>
      <c r="S518" s="10"/>
      <c r="T518" s="10"/>
      <c r="U518" s="10"/>
      <c r="V518" s="10"/>
      <c r="W518" s="49"/>
      <c r="X518" s="32">
        <f>Table2[[#This Row],[A 
CAT 
€]]*Table2[[#This Row],[required
amount
CAT A]]</f>
        <v>0</v>
      </c>
      <c r="Y518" s="32">
        <f>Table2[[#This Row],[B 
CAT
€]]*Table2[[#This Row],[required 
amount
CAT B]]</f>
        <v>0</v>
      </c>
      <c r="Z518" s="32">
        <f>Table2[[#This Row],[C 
CAT
€]]*Table2[[#This Row],[required 
amount
CAT C]]</f>
        <v>0</v>
      </c>
      <c r="AA518" s="32"/>
      <c r="AB518" s="32"/>
      <c r="AC518" s="49"/>
      <c r="AD518" s="33">
        <f>SUM(Table2[[#This Row],[Total value 
CAT A]:[Total value 
CAT E]])</f>
        <v>0</v>
      </c>
      <c r="AE518" s="34"/>
      <c r="AF518" s="34"/>
      <c r="AG518" s="34"/>
      <c r="AH518" s="34"/>
      <c r="AI518" s="34"/>
      <c r="AJ518" s="34"/>
      <c r="AK518" s="34"/>
      <c r="AL518" s="34"/>
    </row>
    <row r="519" spans="1:38" s="35" customFormat="1" ht="11.25" x14ac:dyDescent="0.2">
      <c r="A519" s="25" t="s">
        <v>19</v>
      </c>
      <c r="B519" s="26">
        <v>42597</v>
      </c>
      <c r="C519" s="7">
        <v>0.625</v>
      </c>
      <c r="D519" s="7">
        <v>0.75</v>
      </c>
      <c r="E519" s="3" t="s">
        <v>928</v>
      </c>
      <c r="F519" s="4" t="s">
        <v>45</v>
      </c>
      <c r="G519" s="3" t="s">
        <v>73</v>
      </c>
      <c r="H519" s="4" t="s">
        <v>929</v>
      </c>
      <c r="I519" s="90" t="s">
        <v>119</v>
      </c>
      <c r="J519" s="30"/>
      <c r="K519" s="93">
        <v>67.2</v>
      </c>
      <c r="L519" s="93">
        <v>33.6</v>
      </c>
      <c r="M519" s="93"/>
      <c r="N519" s="93"/>
      <c r="O519" s="93"/>
      <c r="P519" s="48"/>
      <c r="Q519" s="10"/>
      <c r="R519" s="10"/>
      <c r="S519" s="10"/>
      <c r="T519" s="10"/>
      <c r="U519" s="10"/>
      <c r="V519" s="10"/>
      <c r="W519" s="49"/>
      <c r="X519" s="32">
        <f>Table2[[#This Row],[A 
CAT 
€]]*Table2[[#This Row],[required
amount
CAT A]]</f>
        <v>0</v>
      </c>
      <c r="Y519" s="32">
        <f>Table2[[#This Row],[B 
CAT
€]]*Table2[[#This Row],[required 
amount
CAT B]]</f>
        <v>0</v>
      </c>
      <c r="Z519" s="32">
        <f>Table2[[#This Row],[C 
CAT
€]]*Table2[[#This Row],[required 
amount
CAT C]]</f>
        <v>0</v>
      </c>
      <c r="AA519" s="32"/>
      <c r="AB519" s="32"/>
      <c r="AC519" s="49"/>
      <c r="AD519" s="33">
        <f>SUM(Table2[[#This Row],[Total value 
CAT A]:[Total value 
CAT E]])</f>
        <v>0</v>
      </c>
      <c r="AE519" s="34"/>
      <c r="AF519" s="34"/>
      <c r="AG519" s="34"/>
      <c r="AH519" s="34"/>
      <c r="AI519" s="34"/>
      <c r="AJ519" s="34"/>
      <c r="AK519" s="34"/>
      <c r="AL519" s="34"/>
    </row>
    <row r="520" spans="1:38" s="35" customFormat="1" ht="11.25" x14ac:dyDescent="0.2">
      <c r="A520" s="25" t="s">
        <v>19</v>
      </c>
      <c r="B520" s="26">
        <v>42597</v>
      </c>
      <c r="C520" s="27">
        <v>0.8125</v>
      </c>
      <c r="D520" s="27">
        <v>0.9375</v>
      </c>
      <c r="E520" s="3" t="s">
        <v>930</v>
      </c>
      <c r="F520" s="4" t="s">
        <v>45</v>
      </c>
      <c r="G520" s="3" t="s">
        <v>73</v>
      </c>
      <c r="H520" s="25" t="s">
        <v>931</v>
      </c>
      <c r="I520" s="90" t="s">
        <v>119</v>
      </c>
      <c r="J520" s="30"/>
      <c r="K520" s="93">
        <v>67.2</v>
      </c>
      <c r="L520" s="93">
        <v>33.6</v>
      </c>
      <c r="M520" s="93"/>
      <c r="N520" s="93"/>
      <c r="O520" s="93"/>
      <c r="P520" s="48"/>
      <c r="Q520" s="10"/>
      <c r="R520" s="10"/>
      <c r="S520" s="10"/>
      <c r="T520" s="10"/>
      <c r="U520" s="10"/>
      <c r="V520" s="10"/>
      <c r="W520" s="49"/>
      <c r="X520" s="32">
        <f>Table2[[#This Row],[A 
CAT 
€]]*Table2[[#This Row],[required
amount
CAT A]]</f>
        <v>0</v>
      </c>
      <c r="Y520" s="32">
        <f>Table2[[#This Row],[B 
CAT
€]]*Table2[[#This Row],[required 
amount
CAT B]]</f>
        <v>0</v>
      </c>
      <c r="Z520" s="32">
        <f>Table2[[#This Row],[C 
CAT
€]]*Table2[[#This Row],[required 
amount
CAT C]]</f>
        <v>0</v>
      </c>
      <c r="AA520" s="32"/>
      <c r="AB520" s="32"/>
      <c r="AC520" s="49"/>
      <c r="AD520" s="33">
        <f>SUM(Table2[[#This Row],[Total value 
CAT A]:[Total value 
CAT E]])</f>
        <v>0</v>
      </c>
      <c r="AE520" s="34"/>
      <c r="AF520" s="34"/>
      <c r="AG520" s="34"/>
      <c r="AH520" s="34"/>
      <c r="AI520" s="34"/>
      <c r="AJ520" s="34"/>
      <c r="AK520" s="34"/>
      <c r="AL520" s="34"/>
    </row>
    <row r="521" spans="1:38" s="35" customFormat="1" ht="11.25" x14ac:dyDescent="0.2">
      <c r="A521" s="25" t="s">
        <v>19</v>
      </c>
      <c r="B521" s="26">
        <v>42598</v>
      </c>
      <c r="C521" s="7">
        <v>0.45833333333333331</v>
      </c>
      <c r="D521" s="7">
        <v>0.61111111111111105</v>
      </c>
      <c r="E521" s="3" t="s">
        <v>932</v>
      </c>
      <c r="F521" s="4" t="s">
        <v>45</v>
      </c>
      <c r="G521" s="3" t="s">
        <v>73</v>
      </c>
      <c r="H521" s="4" t="s">
        <v>933</v>
      </c>
      <c r="I521" s="90" t="s">
        <v>119</v>
      </c>
      <c r="J521" s="30"/>
      <c r="K521" s="93">
        <v>67.2</v>
      </c>
      <c r="L521" s="93">
        <v>33.6</v>
      </c>
      <c r="M521" s="93"/>
      <c r="N521" s="93"/>
      <c r="O521" s="93"/>
      <c r="P521" s="48"/>
      <c r="Q521" s="10"/>
      <c r="R521" s="10"/>
      <c r="S521" s="10"/>
      <c r="T521" s="10"/>
      <c r="U521" s="10"/>
      <c r="V521" s="10"/>
      <c r="W521" s="49"/>
      <c r="X521" s="32">
        <f>Table2[[#This Row],[A 
CAT 
€]]*Table2[[#This Row],[required
amount
CAT A]]</f>
        <v>0</v>
      </c>
      <c r="Y521" s="32">
        <f>Table2[[#This Row],[B 
CAT
€]]*Table2[[#This Row],[required 
amount
CAT B]]</f>
        <v>0</v>
      </c>
      <c r="Z521" s="32">
        <f>Table2[[#This Row],[C 
CAT
€]]*Table2[[#This Row],[required 
amount
CAT C]]</f>
        <v>0</v>
      </c>
      <c r="AA521" s="32"/>
      <c r="AB521" s="32"/>
      <c r="AC521" s="49"/>
      <c r="AD521" s="33">
        <f>SUM(Table2[[#This Row],[Total value 
CAT A]:[Total value 
CAT E]])</f>
        <v>0</v>
      </c>
      <c r="AE521" s="34"/>
      <c r="AF521" s="34"/>
      <c r="AG521" s="34"/>
      <c r="AH521" s="34"/>
      <c r="AI521" s="34"/>
      <c r="AJ521" s="34"/>
      <c r="AK521" s="34"/>
      <c r="AL521" s="34"/>
    </row>
    <row r="522" spans="1:38" s="35" customFormat="1" ht="22.5" x14ac:dyDescent="0.2">
      <c r="A522" s="25" t="s">
        <v>19</v>
      </c>
      <c r="B522" s="26">
        <v>42598</v>
      </c>
      <c r="C522" s="27">
        <v>0.8125</v>
      </c>
      <c r="D522" s="27">
        <v>0.9375</v>
      </c>
      <c r="E522" s="3" t="s">
        <v>934</v>
      </c>
      <c r="F522" s="4" t="s">
        <v>45</v>
      </c>
      <c r="G522" s="3" t="s">
        <v>73</v>
      </c>
      <c r="H522" s="25" t="s">
        <v>935</v>
      </c>
      <c r="I522" s="90" t="s">
        <v>119</v>
      </c>
      <c r="J522" s="30"/>
      <c r="K522" s="93">
        <v>168</v>
      </c>
      <c r="L522" s="93">
        <v>86.4</v>
      </c>
      <c r="M522" s="93"/>
      <c r="N522" s="93"/>
      <c r="O522" s="93"/>
      <c r="P522" s="48"/>
      <c r="Q522" s="10"/>
      <c r="R522" s="10"/>
      <c r="S522" s="10"/>
      <c r="T522" s="10"/>
      <c r="U522" s="10"/>
      <c r="V522" s="10"/>
      <c r="W522" s="49"/>
      <c r="X522" s="32">
        <f>Table2[[#This Row],[A 
CAT 
€]]*Table2[[#This Row],[required
amount
CAT A]]</f>
        <v>0</v>
      </c>
      <c r="Y522" s="32">
        <f>Table2[[#This Row],[B 
CAT
€]]*Table2[[#This Row],[required 
amount
CAT B]]</f>
        <v>0</v>
      </c>
      <c r="Z522" s="32">
        <f>Table2[[#This Row],[C 
CAT
€]]*Table2[[#This Row],[required 
amount
CAT C]]</f>
        <v>0</v>
      </c>
      <c r="AA522" s="32"/>
      <c r="AB522" s="32"/>
      <c r="AC522" s="49"/>
      <c r="AD522" s="33">
        <f>SUM(Table2[[#This Row],[Total value 
CAT A]:[Total value 
CAT E]])</f>
        <v>0</v>
      </c>
      <c r="AE522" s="34"/>
      <c r="AF522" s="34"/>
      <c r="AG522" s="34"/>
      <c r="AH522" s="34"/>
      <c r="AI522" s="34"/>
      <c r="AJ522" s="34"/>
      <c r="AK522" s="34"/>
      <c r="AL522" s="34"/>
    </row>
    <row r="523" spans="1:38" s="35" customFormat="1" ht="11.25" x14ac:dyDescent="0.2">
      <c r="A523" s="25" t="s">
        <v>19</v>
      </c>
      <c r="B523" s="26">
        <v>42599</v>
      </c>
      <c r="C523" s="7">
        <v>0.45833333333333331</v>
      </c>
      <c r="D523" s="7">
        <v>0.61111111111111105</v>
      </c>
      <c r="E523" s="29" t="s">
        <v>936</v>
      </c>
      <c r="F523" s="4" t="s">
        <v>45</v>
      </c>
      <c r="G523" s="3" t="s">
        <v>73</v>
      </c>
      <c r="H523" s="4" t="s">
        <v>937</v>
      </c>
      <c r="I523" s="90" t="s">
        <v>119</v>
      </c>
      <c r="J523" s="30"/>
      <c r="K523" s="50">
        <v>67.2</v>
      </c>
      <c r="L523" s="93">
        <v>33.6</v>
      </c>
      <c r="M523" s="93"/>
      <c r="N523" s="93"/>
      <c r="O523" s="93"/>
      <c r="P523" s="48"/>
      <c r="Q523" s="10"/>
      <c r="R523" s="10"/>
      <c r="S523" s="10"/>
      <c r="T523" s="10"/>
      <c r="U523" s="10"/>
      <c r="V523" s="10"/>
      <c r="W523" s="49"/>
      <c r="X523" s="32">
        <f>Table2[[#This Row],[A 
CAT 
€]]*Table2[[#This Row],[required
amount
CAT A]]</f>
        <v>0</v>
      </c>
      <c r="Y523" s="32">
        <f>Table2[[#This Row],[B 
CAT
€]]*Table2[[#This Row],[required 
amount
CAT B]]</f>
        <v>0</v>
      </c>
      <c r="Z523" s="32">
        <f>Table2[[#This Row],[C 
CAT
€]]*Table2[[#This Row],[required 
amount
CAT C]]</f>
        <v>0</v>
      </c>
      <c r="AA523" s="32"/>
      <c r="AB523" s="32"/>
      <c r="AC523" s="49"/>
      <c r="AD523" s="33">
        <f>SUM(Table2[[#This Row],[Total value 
CAT A]:[Total value 
CAT E]])</f>
        <v>0</v>
      </c>
      <c r="AE523" s="34"/>
      <c r="AF523" s="34"/>
      <c r="AG523" s="34"/>
      <c r="AH523" s="34"/>
      <c r="AI523" s="34"/>
      <c r="AJ523" s="34"/>
      <c r="AK523" s="34"/>
      <c r="AL523" s="34"/>
    </row>
    <row r="524" spans="1:38" s="35" customFormat="1" ht="22.5" x14ac:dyDescent="0.2">
      <c r="A524" s="25" t="s">
        <v>19</v>
      </c>
      <c r="B524" s="51">
        <v>42599</v>
      </c>
      <c r="C524" s="7">
        <v>0.8125</v>
      </c>
      <c r="D524" s="7">
        <v>0.9375</v>
      </c>
      <c r="E524" s="41" t="s">
        <v>938</v>
      </c>
      <c r="F524" s="4" t="s">
        <v>45</v>
      </c>
      <c r="G524" s="3" t="s">
        <v>73</v>
      </c>
      <c r="H524" s="25" t="s">
        <v>939</v>
      </c>
      <c r="I524" s="90" t="s">
        <v>119</v>
      </c>
      <c r="J524" s="30"/>
      <c r="K524" s="52">
        <v>168</v>
      </c>
      <c r="L524" s="93">
        <v>86.4</v>
      </c>
      <c r="M524" s="93"/>
      <c r="N524" s="93"/>
      <c r="O524" s="93"/>
      <c r="P524" s="42"/>
      <c r="Q524" s="11"/>
      <c r="R524" s="10"/>
      <c r="S524" s="10"/>
      <c r="T524" s="10"/>
      <c r="U524" s="10"/>
      <c r="V524" s="10"/>
      <c r="W524" s="43"/>
      <c r="X524" s="44">
        <f>Table2[[#This Row],[A 
CAT 
€]]*Table2[[#This Row],[required
amount
CAT A]]</f>
        <v>0</v>
      </c>
      <c r="Y524" s="32">
        <f>Table2[[#This Row],[B 
CAT
€]]*Table2[[#This Row],[required 
amount
CAT B]]</f>
        <v>0</v>
      </c>
      <c r="Z524" s="32">
        <f>Table2[[#This Row],[C 
CAT
€]]*Table2[[#This Row],[required 
amount
CAT C]]</f>
        <v>0</v>
      </c>
      <c r="AA524" s="32"/>
      <c r="AB524" s="32"/>
      <c r="AC524" s="43"/>
      <c r="AD524" s="45">
        <f>SUM(Table2[[#This Row],[Total value 
CAT A]:[Total value 
CAT E]])</f>
        <v>0</v>
      </c>
      <c r="AE524" s="34"/>
      <c r="AF524" s="34"/>
      <c r="AG524" s="34"/>
      <c r="AH524" s="34"/>
      <c r="AI524" s="34"/>
      <c r="AJ524" s="34"/>
      <c r="AK524" s="34"/>
      <c r="AL524" s="34"/>
    </row>
    <row r="525" spans="1:38" s="35" customFormat="1" ht="22.5" x14ac:dyDescent="0.2">
      <c r="A525" s="25" t="s">
        <v>31</v>
      </c>
      <c r="B525" s="51">
        <v>42599</v>
      </c>
      <c r="C525" s="27">
        <v>0.375</v>
      </c>
      <c r="D525" s="27">
        <v>0.54166666666666663</v>
      </c>
      <c r="E525" s="41" t="s">
        <v>940</v>
      </c>
      <c r="F525" s="4" t="s">
        <v>45</v>
      </c>
      <c r="G525" s="3" t="s">
        <v>109</v>
      </c>
      <c r="H525" s="4" t="s">
        <v>941</v>
      </c>
      <c r="I525" s="90" t="s">
        <v>116</v>
      </c>
      <c r="J525" s="30"/>
      <c r="K525" s="68">
        <v>67.2</v>
      </c>
      <c r="L525" s="93">
        <v>33.6</v>
      </c>
      <c r="M525" s="93"/>
      <c r="N525" s="93"/>
      <c r="O525" s="93"/>
      <c r="P525" s="42"/>
      <c r="Q525" s="11"/>
      <c r="R525" s="10"/>
      <c r="S525" s="10"/>
      <c r="T525" s="10"/>
      <c r="U525" s="10"/>
      <c r="V525" s="10"/>
      <c r="W525" s="43"/>
      <c r="X525" s="44">
        <f>Table2[[#This Row],[A 
CAT 
€]]*Table2[[#This Row],[required
amount
CAT A]]</f>
        <v>0</v>
      </c>
      <c r="Y525" s="32">
        <f>Table2[[#This Row],[B 
CAT
€]]*Table2[[#This Row],[required 
amount
CAT B]]</f>
        <v>0</v>
      </c>
      <c r="Z525" s="32">
        <f>Table2[[#This Row],[C 
CAT
€]]*Table2[[#This Row],[required 
amount
CAT C]]</f>
        <v>0</v>
      </c>
      <c r="AA525" s="32"/>
      <c r="AB525" s="32"/>
      <c r="AC525" s="43"/>
      <c r="AD525" s="45">
        <f>SUM(Table2[[#This Row],[Total value 
CAT A]:[Total value 
CAT E]])</f>
        <v>0</v>
      </c>
      <c r="AE525" s="34"/>
      <c r="AF525" s="34"/>
      <c r="AG525" s="34"/>
      <c r="AH525" s="34"/>
      <c r="AI525" s="34"/>
      <c r="AJ525" s="34"/>
      <c r="AK525" s="34"/>
      <c r="AL525" s="34"/>
    </row>
    <row r="526" spans="1:38" s="35" customFormat="1" ht="45" x14ac:dyDescent="0.2">
      <c r="A526" s="25" t="s">
        <v>31</v>
      </c>
      <c r="B526" s="51">
        <v>42599</v>
      </c>
      <c r="C526" s="27">
        <v>0.625</v>
      </c>
      <c r="D526" s="27">
        <v>0.75</v>
      </c>
      <c r="E526" s="41" t="s">
        <v>942</v>
      </c>
      <c r="F526" s="4" t="s">
        <v>45</v>
      </c>
      <c r="G526" s="3" t="s">
        <v>109</v>
      </c>
      <c r="H526" s="4" t="s">
        <v>943</v>
      </c>
      <c r="I526" s="90" t="s">
        <v>119</v>
      </c>
      <c r="J526" s="30"/>
      <c r="K526" s="68">
        <v>134.4</v>
      </c>
      <c r="L526" s="93">
        <v>67.2</v>
      </c>
      <c r="M526" s="93"/>
      <c r="N526" s="93"/>
      <c r="O526" s="93"/>
      <c r="P526" s="42"/>
      <c r="Q526" s="11"/>
      <c r="R526" s="10"/>
      <c r="S526" s="10"/>
      <c r="T526" s="10"/>
      <c r="U526" s="10"/>
      <c r="V526" s="10"/>
      <c r="W526" s="43"/>
      <c r="X526" s="44">
        <f>Table2[[#This Row],[A 
CAT 
€]]*Table2[[#This Row],[required
amount
CAT A]]</f>
        <v>0</v>
      </c>
      <c r="Y526" s="32">
        <f>Table2[[#This Row],[B 
CAT
€]]*Table2[[#This Row],[required 
amount
CAT B]]</f>
        <v>0</v>
      </c>
      <c r="Z526" s="32">
        <f>Table2[[#This Row],[C 
CAT
€]]*Table2[[#This Row],[required 
amount
CAT C]]</f>
        <v>0</v>
      </c>
      <c r="AA526" s="32"/>
      <c r="AB526" s="32"/>
      <c r="AC526" s="43"/>
      <c r="AD526" s="45">
        <f>SUM(Table2[[#This Row],[Total value 
CAT A]:[Total value 
CAT E]])</f>
        <v>0</v>
      </c>
      <c r="AE526" s="34"/>
      <c r="AF526" s="34"/>
      <c r="AG526" s="34"/>
      <c r="AH526" s="34"/>
      <c r="AI526" s="34"/>
      <c r="AJ526" s="34"/>
      <c r="AK526" s="34"/>
      <c r="AL526" s="34"/>
    </row>
    <row r="527" spans="1:38" s="35" customFormat="1" ht="101.25" x14ac:dyDescent="0.2">
      <c r="A527" s="25" t="s">
        <v>31</v>
      </c>
      <c r="B527" s="5">
        <v>42599</v>
      </c>
      <c r="C527" s="7">
        <v>0.83333333333333337</v>
      </c>
      <c r="D527" s="7">
        <v>0.96875</v>
      </c>
      <c r="E527" s="3" t="s">
        <v>944</v>
      </c>
      <c r="F527" s="4" t="s">
        <v>45</v>
      </c>
      <c r="G527" s="3" t="s">
        <v>109</v>
      </c>
      <c r="H527" s="4" t="s">
        <v>945</v>
      </c>
      <c r="I527" s="91" t="s">
        <v>119</v>
      </c>
      <c r="J527" s="30"/>
      <c r="K527" s="95">
        <v>201.6</v>
      </c>
      <c r="L527" s="93">
        <v>100.8</v>
      </c>
      <c r="M527" s="93"/>
      <c r="N527" s="93"/>
      <c r="O527" s="93"/>
      <c r="P527" s="30"/>
      <c r="Q527" s="10"/>
      <c r="R527" s="10"/>
      <c r="S527" s="10"/>
      <c r="T527" s="10"/>
      <c r="U527" s="10"/>
      <c r="V527" s="10"/>
      <c r="W527" s="30"/>
      <c r="X527" s="32">
        <f>Table2[[#This Row],[A 
CAT 
€]]*Table2[[#This Row],[required
amount
CAT A]]</f>
        <v>0</v>
      </c>
      <c r="Y527" s="32"/>
      <c r="Z527" s="32"/>
      <c r="AA527" s="32"/>
      <c r="AB527" s="32"/>
      <c r="AC527" s="30"/>
      <c r="AD527" s="33">
        <f>SUM(Table2[[#This Row],[Total value 
CAT A]:[Total value 
CAT E]])</f>
        <v>0</v>
      </c>
      <c r="AE527" s="34"/>
      <c r="AF527" s="34"/>
      <c r="AG527" s="34"/>
      <c r="AH527" s="34"/>
      <c r="AI527" s="34"/>
      <c r="AJ527" s="34"/>
      <c r="AK527" s="34"/>
      <c r="AL527" s="34"/>
    </row>
    <row r="528" spans="1:38" s="35" customFormat="1" ht="22.5" x14ac:dyDescent="0.2">
      <c r="A528" s="25" t="s">
        <v>31</v>
      </c>
      <c r="B528" s="5">
        <v>42600</v>
      </c>
      <c r="C528" s="7">
        <v>0.375</v>
      </c>
      <c r="D528" s="7">
        <v>0.54166666666666663</v>
      </c>
      <c r="E528" s="3" t="s">
        <v>946</v>
      </c>
      <c r="F528" s="4" t="s">
        <v>45</v>
      </c>
      <c r="G528" s="3" t="s">
        <v>109</v>
      </c>
      <c r="H528" s="4" t="s">
        <v>947</v>
      </c>
      <c r="I528" s="90" t="s">
        <v>116</v>
      </c>
      <c r="J528" s="30"/>
      <c r="K528" s="95">
        <v>67.2</v>
      </c>
      <c r="L528" s="93">
        <v>33.6</v>
      </c>
      <c r="M528" s="93"/>
      <c r="N528" s="93"/>
      <c r="O528" s="93"/>
      <c r="P528" s="30"/>
      <c r="Q528" s="10"/>
      <c r="R528" s="10"/>
      <c r="S528" s="10"/>
      <c r="T528" s="10"/>
      <c r="U528" s="10"/>
      <c r="V528" s="10"/>
      <c r="W528" s="30"/>
      <c r="X528" s="32">
        <f>Table2[[#This Row],[A 
CAT 
€]]*Table2[[#This Row],[required
amount
CAT A]]</f>
        <v>0</v>
      </c>
      <c r="Y528" s="32"/>
      <c r="Z528" s="32"/>
      <c r="AA528" s="32"/>
      <c r="AB528" s="32"/>
      <c r="AC528" s="30"/>
      <c r="AD528" s="33">
        <f>SUM(Table2[[#This Row],[Total value 
CAT A]:[Total value 
CAT E]])</f>
        <v>0</v>
      </c>
      <c r="AE528" s="34"/>
      <c r="AF528" s="34"/>
      <c r="AG528" s="34"/>
      <c r="AH528" s="34"/>
      <c r="AI528" s="34"/>
      <c r="AJ528" s="34"/>
      <c r="AK528" s="34"/>
      <c r="AL528" s="34"/>
    </row>
    <row r="529" spans="1:38" s="35" customFormat="1" ht="45" x14ac:dyDescent="0.2">
      <c r="A529" s="25" t="s">
        <v>31</v>
      </c>
      <c r="B529" s="5">
        <v>42600</v>
      </c>
      <c r="C529" s="7">
        <v>0.625</v>
      </c>
      <c r="D529" s="7">
        <v>0.75</v>
      </c>
      <c r="E529" s="3" t="s">
        <v>948</v>
      </c>
      <c r="F529" s="4" t="s">
        <v>45</v>
      </c>
      <c r="G529" s="3" t="s">
        <v>109</v>
      </c>
      <c r="H529" s="4" t="s">
        <v>949</v>
      </c>
      <c r="I529" s="90" t="s">
        <v>119</v>
      </c>
      <c r="J529" s="30"/>
      <c r="K529" s="69">
        <v>134.4</v>
      </c>
      <c r="L529" s="93">
        <v>67.2</v>
      </c>
      <c r="M529" s="93"/>
      <c r="N529" s="93"/>
      <c r="O529" s="93"/>
      <c r="P529" s="48"/>
      <c r="Q529" s="10"/>
      <c r="R529" s="10"/>
      <c r="S529" s="10"/>
      <c r="T529" s="10"/>
      <c r="U529" s="10"/>
      <c r="V529" s="10"/>
      <c r="W529" s="49"/>
      <c r="X529" s="32">
        <f>Table2[[#This Row],[A 
CAT 
€]]*Table2[[#This Row],[required
amount
CAT A]]</f>
        <v>0</v>
      </c>
      <c r="Y529" s="32"/>
      <c r="Z529" s="32"/>
      <c r="AA529" s="32"/>
      <c r="AB529" s="32"/>
      <c r="AC529" s="49"/>
      <c r="AD529" s="33">
        <f>SUM(Table2[[#This Row],[Total value 
CAT A]:[Total value 
CAT E]])</f>
        <v>0</v>
      </c>
      <c r="AE529" s="34"/>
      <c r="AF529" s="34"/>
      <c r="AG529" s="34"/>
      <c r="AH529" s="34"/>
      <c r="AI529" s="34"/>
      <c r="AJ529" s="34"/>
      <c r="AK529" s="34"/>
      <c r="AL529" s="34"/>
    </row>
    <row r="530" spans="1:38" s="35" customFormat="1" ht="90" x14ac:dyDescent="0.2">
      <c r="A530" s="25" t="s">
        <v>31</v>
      </c>
      <c r="B530" s="26">
        <v>42600</v>
      </c>
      <c r="C530" s="7">
        <v>0.83333333333333337</v>
      </c>
      <c r="D530" s="7">
        <v>0.96875</v>
      </c>
      <c r="E530" s="3" t="s">
        <v>950</v>
      </c>
      <c r="F530" s="4" t="s">
        <v>45</v>
      </c>
      <c r="G530" s="3" t="s">
        <v>109</v>
      </c>
      <c r="H530" s="4" t="s">
        <v>951</v>
      </c>
      <c r="I530" s="90" t="s">
        <v>119</v>
      </c>
      <c r="J530" s="30"/>
      <c r="K530" s="69">
        <v>201.6</v>
      </c>
      <c r="L530" s="93">
        <v>100.8</v>
      </c>
      <c r="M530" s="93"/>
      <c r="N530" s="93"/>
      <c r="O530" s="93"/>
      <c r="P530" s="48"/>
      <c r="Q530" s="10"/>
      <c r="R530" s="10"/>
      <c r="S530" s="10"/>
      <c r="T530" s="10"/>
      <c r="U530" s="10"/>
      <c r="V530" s="10"/>
      <c r="W530" s="49"/>
      <c r="X530" s="32">
        <f>Table2[[#This Row],[A 
CAT 
€]]*Table2[[#This Row],[required
amount
CAT A]]</f>
        <v>0</v>
      </c>
      <c r="Y530" s="32"/>
      <c r="Z530" s="32"/>
      <c r="AA530" s="32"/>
      <c r="AB530" s="32"/>
      <c r="AC530" s="49"/>
      <c r="AD530" s="33">
        <f>SUM(Table2[[#This Row],[Total value 
CAT A]:[Total value 
CAT E]])</f>
        <v>0</v>
      </c>
      <c r="AE530" s="34"/>
      <c r="AF530" s="34"/>
      <c r="AG530" s="34"/>
      <c r="AH530" s="34"/>
      <c r="AI530" s="34"/>
      <c r="AJ530" s="34"/>
      <c r="AK530" s="34"/>
      <c r="AL530" s="34"/>
    </row>
    <row r="531" spans="1:38" s="35" customFormat="1" ht="22.5" x14ac:dyDescent="0.2">
      <c r="A531" s="25" t="s">
        <v>31</v>
      </c>
      <c r="B531" s="26">
        <v>42601</v>
      </c>
      <c r="C531" s="7">
        <v>0.375</v>
      </c>
      <c r="D531" s="7">
        <v>0.54166666666666663</v>
      </c>
      <c r="E531" s="3" t="s">
        <v>952</v>
      </c>
      <c r="F531" s="4" t="s">
        <v>45</v>
      </c>
      <c r="G531" s="3" t="s">
        <v>109</v>
      </c>
      <c r="H531" s="4" t="s">
        <v>953</v>
      </c>
      <c r="I531" s="90" t="s">
        <v>116</v>
      </c>
      <c r="J531" s="30"/>
      <c r="K531" s="50">
        <v>67.2</v>
      </c>
      <c r="L531" s="93">
        <v>33.6</v>
      </c>
      <c r="M531" s="93"/>
      <c r="N531" s="93"/>
      <c r="O531" s="93"/>
      <c r="P531" s="48"/>
      <c r="Q531" s="10"/>
      <c r="R531" s="10"/>
      <c r="S531" s="10"/>
      <c r="T531" s="10"/>
      <c r="U531" s="10"/>
      <c r="V531" s="10"/>
      <c r="W531" s="49"/>
      <c r="X531" s="32">
        <f>Table2[[#This Row],[A 
CAT 
€]]*Table2[[#This Row],[required
amount
CAT A]]</f>
        <v>0</v>
      </c>
      <c r="Y531" s="32"/>
      <c r="Z531" s="32"/>
      <c r="AA531" s="32"/>
      <c r="AB531" s="32"/>
      <c r="AC531" s="49"/>
      <c r="AD531" s="33">
        <f>SUM(Table2[[#This Row],[Total value 
CAT A]:[Total value 
CAT E]])</f>
        <v>0</v>
      </c>
      <c r="AE531" s="34"/>
      <c r="AF531" s="34"/>
      <c r="AG531" s="34"/>
      <c r="AH531" s="34"/>
      <c r="AI531" s="34"/>
      <c r="AJ531" s="34"/>
      <c r="AK531" s="34"/>
      <c r="AL531" s="34"/>
    </row>
    <row r="532" spans="1:38" s="35" customFormat="1" ht="45" x14ac:dyDescent="0.2">
      <c r="A532" s="25" t="s">
        <v>31</v>
      </c>
      <c r="B532" s="26">
        <v>42601</v>
      </c>
      <c r="C532" s="27">
        <v>0.625</v>
      </c>
      <c r="D532" s="27">
        <v>0.75</v>
      </c>
      <c r="E532" s="29" t="s">
        <v>954</v>
      </c>
      <c r="F532" s="4" t="s">
        <v>45</v>
      </c>
      <c r="G532" s="3" t="s">
        <v>109</v>
      </c>
      <c r="H532" s="25" t="s">
        <v>955</v>
      </c>
      <c r="I532" s="90" t="s">
        <v>119</v>
      </c>
      <c r="J532" s="30"/>
      <c r="K532" s="50">
        <v>134.4</v>
      </c>
      <c r="L532" s="93">
        <v>67.2</v>
      </c>
      <c r="M532" s="93"/>
      <c r="N532" s="93"/>
      <c r="O532" s="93"/>
      <c r="P532" s="48"/>
      <c r="Q532" s="10"/>
      <c r="R532" s="10"/>
      <c r="S532" s="10"/>
      <c r="T532" s="10"/>
      <c r="U532" s="10"/>
      <c r="V532" s="10"/>
      <c r="W532" s="49"/>
      <c r="X532" s="32">
        <f>Table2[[#This Row],[A 
CAT 
€]]*Table2[[#This Row],[required
amount
CAT A]]</f>
        <v>0</v>
      </c>
      <c r="Y532" s="32"/>
      <c r="Z532" s="32"/>
      <c r="AA532" s="32"/>
      <c r="AB532" s="32"/>
      <c r="AC532" s="49"/>
      <c r="AD532" s="33">
        <f>SUM(Table2[[#This Row],[Total value 
CAT A]:[Total value 
CAT E]])</f>
        <v>0</v>
      </c>
      <c r="AE532" s="34"/>
      <c r="AF532" s="34"/>
      <c r="AG532" s="34"/>
      <c r="AH532" s="34"/>
      <c r="AI532" s="34"/>
      <c r="AJ532" s="34"/>
      <c r="AK532" s="34"/>
      <c r="AL532" s="34"/>
    </row>
    <row r="533" spans="1:38" s="35" customFormat="1" ht="90" x14ac:dyDescent="0.2">
      <c r="A533" s="25" t="s">
        <v>31</v>
      </c>
      <c r="B533" s="51">
        <v>42601</v>
      </c>
      <c r="C533" s="27">
        <v>0.83333333333333337</v>
      </c>
      <c r="D533" s="7">
        <v>0.96875</v>
      </c>
      <c r="E533" s="41" t="s">
        <v>956</v>
      </c>
      <c r="F533" s="4" t="s">
        <v>45</v>
      </c>
      <c r="G533" s="3" t="s">
        <v>109</v>
      </c>
      <c r="H533" s="4" t="s">
        <v>957</v>
      </c>
      <c r="I533" s="90" t="s">
        <v>119</v>
      </c>
      <c r="J533" s="30"/>
      <c r="K533" s="52">
        <v>201.6</v>
      </c>
      <c r="L533" s="93">
        <v>100.8</v>
      </c>
      <c r="M533" s="93"/>
      <c r="N533" s="93"/>
      <c r="O533" s="93"/>
      <c r="P533" s="42"/>
      <c r="Q533" s="11"/>
      <c r="R533" s="10"/>
      <c r="S533" s="10"/>
      <c r="T533" s="10"/>
      <c r="U533" s="10"/>
      <c r="V533" s="10"/>
      <c r="W533" s="43"/>
      <c r="X533" s="44">
        <f>Table2[[#This Row],[A 
CAT 
€]]*Table2[[#This Row],[required
amount
CAT A]]</f>
        <v>0</v>
      </c>
      <c r="Y533" s="32"/>
      <c r="Z533" s="32"/>
      <c r="AA533" s="32"/>
      <c r="AB533" s="32"/>
      <c r="AC533" s="43"/>
      <c r="AD533" s="45">
        <f>SUM(Table2[[#This Row],[Total value 
CAT A]:[Total value 
CAT E]])</f>
        <v>0</v>
      </c>
      <c r="AE533" s="34"/>
      <c r="AF533" s="34"/>
      <c r="AG533" s="34"/>
      <c r="AH533" s="34"/>
      <c r="AI533" s="34"/>
      <c r="AJ533" s="34"/>
      <c r="AK533" s="34"/>
      <c r="AL533" s="34"/>
    </row>
    <row r="534" spans="1:38" s="35" customFormat="1" ht="22.5" x14ac:dyDescent="0.2">
      <c r="A534" s="25" t="s">
        <v>31</v>
      </c>
      <c r="B534" s="51">
        <v>42602</v>
      </c>
      <c r="C534" s="27">
        <v>0.375</v>
      </c>
      <c r="D534" s="27">
        <v>0.54166666666666663</v>
      </c>
      <c r="E534" s="41" t="s">
        <v>958</v>
      </c>
      <c r="F534" s="4" t="s">
        <v>45</v>
      </c>
      <c r="G534" s="3" t="s">
        <v>109</v>
      </c>
      <c r="H534" s="25" t="s">
        <v>959</v>
      </c>
      <c r="I534" s="90" t="s">
        <v>116</v>
      </c>
      <c r="J534" s="30"/>
      <c r="K534" s="52">
        <v>67.2</v>
      </c>
      <c r="L534" s="93">
        <v>33.6</v>
      </c>
      <c r="M534" s="93"/>
      <c r="N534" s="93"/>
      <c r="O534" s="93"/>
      <c r="P534" s="42"/>
      <c r="Q534" s="11"/>
      <c r="R534" s="10"/>
      <c r="S534" s="10"/>
      <c r="T534" s="10"/>
      <c r="U534" s="10"/>
      <c r="V534" s="10"/>
      <c r="W534" s="43"/>
      <c r="X534" s="44">
        <f>Table2[[#This Row],[A 
CAT 
€]]*Table2[[#This Row],[required
amount
CAT A]]</f>
        <v>0</v>
      </c>
      <c r="Y534" s="32"/>
      <c r="Z534" s="32"/>
      <c r="AA534" s="32"/>
      <c r="AB534" s="32"/>
      <c r="AC534" s="43"/>
      <c r="AD534" s="45">
        <f>SUM(Table2[[#This Row],[Total value 
CAT A]:[Total value 
CAT E]])</f>
        <v>0</v>
      </c>
      <c r="AE534" s="34"/>
      <c r="AF534" s="34"/>
      <c r="AG534" s="34"/>
      <c r="AH534" s="34"/>
      <c r="AI534" s="34"/>
      <c r="AJ534" s="34"/>
      <c r="AK534" s="34"/>
      <c r="AL534" s="34"/>
    </row>
    <row r="535" spans="1:38" s="35" customFormat="1" ht="45" x14ac:dyDescent="0.2">
      <c r="A535" s="25" t="s">
        <v>31</v>
      </c>
      <c r="B535" s="51">
        <v>42602</v>
      </c>
      <c r="C535" s="27">
        <v>0.625</v>
      </c>
      <c r="D535" s="27">
        <v>0.75</v>
      </c>
      <c r="E535" s="41" t="s">
        <v>960</v>
      </c>
      <c r="F535" s="4" t="s">
        <v>45</v>
      </c>
      <c r="G535" s="3" t="s">
        <v>109</v>
      </c>
      <c r="H535" s="25" t="s">
        <v>961</v>
      </c>
      <c r="I535" s="90" t="s">
        <v>119</v>
      </c>
      <c r="J535" s="30"/>
      <c r="K535" s="52">
        <v>134.4</v>
      </c>
      <c r="L535" s="93">
        <v>67.2</v>
      </c>
      <c r="M535" s="93"/>
      <c r="N535" s="93"/>
      <c r="O535" s="93"/>
      <c r="P535" s="42"/>
      <c r="Q535" s="11"/>
      <c r="R535" s="10"/>
      <c r="S535" s="10"/>
      <c r="T535" s="10"/>
      <c r="U535" s="10"/>
      <c r="V535" s="10"/>
      <c r="W535" s="43"/>
      <c r="X535" s="44">
        <f>Table2[[#This Row],[A 
CAT 
€]]*Table2[[#This Row],[required
amount
CAT A]]</f>
        <v>0</v>
      </c>
      <c r="Y535" s="32"/>
      <c r="Z535" s="32"/>
      <c r="AA535" s="32"/>
      <c r="AB535" s="32"/>
      <c r="AC535" s="43"/>
      <c r="AD535" s="45">
        <f>SUM(Table2[[#This Row],[Total value 
CAT A]:[Total value 
CAT E]])</f>
        <v>0</v>
      </c>
      <c r="AE535" s="34"/>
      <c r="AF535" s="34"/>
      <c r="AG535" s="34"/>
      <c r="AH535" s="34"/>
      <c r="AI535" s="34"/>
      <c r="AJ535" s="34"/>
      <c r="AK535" s="34"/>
      <c r="AL535" s="34"/>
    </row>
    <row r="536" spans="1:38" s="35" customFormat="1" ht="90" x14ac:dyDescent="0.2">
      <c r="A536" s="25" t="s">
        <v>31</v>
      </c>
      <c r="B536" s="5">
        <v>42602</v>
      </c>
      <c r="C536" s="27">
        <v>0.83333333333333337</v>
      </c>
      <c r="D536" s="7">
        <v>0.96875</v>
      </c>
      <c r="E536" s="3" t="s">
        <v>962</v>
      </c>
      <c r="F536" s="4" t="s">
        <v>45</v>
      </c>
      <c r="G536" s="3" t="s">
        <v>109</v>
      </c>
      <c r="H536" s="25" t="s">
        <v>963</v>
      </c>
      <c r="I536" s="90" t="s">
        <v>119</v>
      </c>
      <c r="J536" s="30"/>
      <c r="K536" s="95">
        <v>201.6</v>
      </c>
      <c r="L536" s="93">
        <v>100.8</v>
      </c>
      <c r="M536" s="93"/>
      <c r="N536" s="93"/>
      <c r="O536" s="93"/>
      <c r="P536" s="30"/>
      <c r="Q536" s="10"/>
      <c r="R536" s="10"/>
      <c r="S536" s="10"/>
      <c r="T536" s="10"/>
      <c r="U536" s="10"/>
      <c r="V536" s="10"/>
      <c r="W536" s="30"/>
      <c r="X536" s="32">
        <f>Table2[[#This Row],[A 
CAT 
€]]*Table2[[#This Row],[required
amount
CAT A]]</f>
        <v>0</v>
      </c>
      <c r="Y536" s="32"/>
      <c r="Z536" s="32"/>
      <c r="AA536" s="32"/>
      <c r="AB536" s="32"/>
      <c r="AC536" s="30"/>
      <c r="AD536" s="33">
        <f>SUM(Table2[[#This Row],[Total value 
CAT A]:[Total value 
CAT E]])</f>
        <v>0</v>
      </c>
      <c r="AE536" s="34"/>
      <c r="AF536" s="34"/>
      <c r="AG536" s="34"/>
      <c r="AH536" s="34"/>
      <c r="AI536" s="34"/>
      <c r="AJ536" s="34"/>
      <c r="AK536" s="34"/>
      <c r="AL536" s="34"/>
    </row>
    <row r="537" spans="1:38" s="35" customFormat="1" ht="45" x14ac:dyDescent="0.2">
      <c r="A537" s="25" t="s">
        <v>89</v>
      </c>
      <c r="B537" s="5">
        <v>42588</v>
      </c>
      <c r="C537" s="27">
        <v>0.44791666666666669</v>
      </c>
      <c r="D537" s="27">
        <v>0.6875</v>
      </c>
      <c r="E537" s="3" t="s">
        <v>964</v>
      </c>
      <c r="F537" s="4" t="s">
        <v>45</v>
      </c>
      <c r="G537" s="3" t="s">
        <v>965</v>
      </c>
      <c r="H537" s="25" t="s">
        <v>966</v>
      </c>
      <c r="I537" s="91" t="s">
        <v>119</v>
      </c>
      <c r="J537" s="30"/>
      <c r="K537" s="95">
        <v>100.8</v>
      </c>
      <c r="L537" s="93">
        <v>48</v>
      </c>
      <c r="M537" s="93">
        <v>33.6</v>
      </c>
      <c r="N537" s="93"/>
      <c r="O537" s="93"/>
      <c r="P537" s="30"/>
      <c r="Q537" s="10"/>
      <c r="R537" s="10"/>
      <c r="S537" s="10"/>
      <c r="T537" s="10"/>
      <c r="U537" s="10"/>
      <c r="V537" s="10"/>
      <c r="W537" s="30"/>
      <c r="X537" s="32">
        <f>Table2[[#This Row],[A 
CAT 
€]]*Table2[[#This Row],[required
amount
CAT A]]</f>
        <v>0</v>
      </c>
      <c r="Y537" s="32"/>
      <c r="Z537" s="32"/>
      <c r="AA537" s="32"/>
      <c r="AB537" s="32"/>
      <c r="AC537" s="30"/>
      <c r="AD537" s="33">
        <f>SUM(Table2[[#This Row],[Total value 
CAT A]:[Total value 
CAT E]])</f>
        <v>0</v>
      </c>
      <c r="AE537" s="34"/>
      <c r="AF537" s="34"/>
      <c r="AG537" s="34"/>
      <c r="AH537" s="34"/>
      <c r="AI537" s="34"/>
      <c r="AJ537" s="34"/>
      <c r="AK537" s="34"/>
      <c r="AL537" s="34"/>
    </row>
    <row r="538" spans="1:38" s="35" customFormat="1" ht="45" x14ac:dyDescent="0.2">
      <c r="A538" s="25" t="s">
        <v>89</v>
      </c>
      <c r="B538" s="5">
        <v>42588</v>
      </c>
      <c r="C538" s="27">
        <v>0.45833333333333331</v>
      </c>
      <c r="D538" s="27">
        <v>0.5</v>
      </c>
      <c r="E538" s="3" t="s">
        <v>964</v>
      </c>
      <c r="F538" s="4" t="s">
        <v>45</v>
      </c>
      <c r="G538" s="3" t="s">
        <v>91</v>
      </c>
      <c r="H538" s="25" t="s">
        <v>967</v>
      </c>
      <c r="I538" s="90" t="s">
        <v>116</v>
      </c>
      <c r="J538" s="30"/>
      <c r="K538" s="50">
        <v>33.6</v>
      </c>
      <c r="L538" s="93"/>
      <c r="M538" s="93"/>
      <c r="N538" s="93"/>
      <c r="O538" s="93"/>
      <c r="P538" s="48"/>
      <c r="Q538" s="10"/>
      <c r="R538" s="10"/>
      <c r="S538" s="10"/>
      <c r="T538" s="10"/>
      <c r="U538" s="10"/>
      <c r="V538" s="10"/>
      <c r="W538" s="49"/>
      <c r="X538" s="32">
        <f>Table2[[#This Row],[A 
CAT 
€]]*Table2[[#This Row],[required
amount
CAT A]]</f>
        <v>0</v>
      </c>
      <c r="Y538" s="32"/>
      <c r="Z538" s="32"/>
      <c r="AA538" s="32"/>
      <c r="AB538" s="32"/>
      <c r="AC538" s="49"/>
      <c r="AD538" s="33">
        <f>SUM(Table2[[#This Row],[Total value 
CAT A]:[Total value 
CAT E]])</f>
        <v>0</v>
      </c>
      <c r="AE538" s="34"/>
      <c r="AF538" s="34"/>
      <c r="AG538" s="34"/>
      <c r="AH538" s="34"/>
      <c r="AI538" s="34"/>
      <c r="AJ538" s="34"/>
      <c r="AK538" s="34"/>
      <c r="AL538" s="34"/>
    </row>
    <row r="539" spans="1:38" s="35" customFormat="1" ht="45" x14ac:dyDescent="0.2">
      <c r="A539" s="25" t="s">
        <v>89</v>
      </c>
      <c r="B539" s="26">
        <v>42588</v>
      </c>
      <c r="C539" s="27">
        <v>0.45833333333333331</v>
      </c>
      <c r="D539" s="27">
        <v>0.5</v>
      </c>
      <c r="E539" s="3" t="s">
        <v>964</v>
      </c>
      <c r="F539" s="4" t="s">
        <v>45</v>
      </c>
      <c r="G539" s="3" t="s">
        <v>92</v>
      </c>
      <c r="H539" s="25" t="s">
        <v>968</v>
      </c>
      <c r="I539" s="90" t="s">
        <v>116</v>
      </c>
      <c r="J539" s="30"/>
      <c r="K539" s="50">
        <v>33.6</v>
      </c>
      <c r="L539" s="93"/>
      <c r="M539" s="93"/>
      <c r="N539" s="93"/>
      <c r="O539" s="93"/>
      <c r="P539" s="48"/>
      <c r="Q539" s="10"/>
      <c r="R539" s="10"/>
      <c r="S539" s="10"/>
      <c r="T539" s="10"/>
      <c r="U539" s="10"/>
      <c r="V539" s="10"/>
      <c r="W539" s="49"/>
      <c r="X539" s="32">
        <f>Table2[[#This Row],[A 
CAT 
€]]*Table2[[#This Row],[required
amount
CAT A]]</f>
        <v>0</v>
      </c>
      <c r="Y539" s="32"/>
      <c r="Z539" s="32"/>
      <c r="AA539" s="32"/>
      <c r="AB539" s="32"/>
      <c r="AC539" s="49"/>
      <c r="AD539" s="33">
        <f>SUM(Table2[[#This Row],[Total value 
CAT A]:[Total value 
CAT E]])</f>
        <v>0</v>
      </c>
      <c r="AE539" s="34"/>
      <c r="AF539" s="34"/>
      <c r="AG539" s="34"/>
      <c r="AH539" s="34"/>
      <c r="AI539" s="34"/>
      <c r="AJ539" s="34"/>
      <c r="AK539" s="34"/>
      <c r="AL539" s="34"/>
    </row>
    <row r="540" spans="1:38" s="35" customFormat="1" ht="45" x14ac:dyDescent="0.2">
      <c r="A540" s="25" t="s">
        <v>89</v>
      </c>
      <c r="B540" s="26">
        <v>42588</v>
      </c>
      <c r="C540" s="27">
        <v>0.45833333333333331</v>
      </c>
      <c r="D540" s="27">
        <v>0.5</v>
      </c>
      <c r="E540" s="3" t="s">
        <v>964</v>
      </c>
      <c r="F540" s="4" t="s">
        <v>45</v>
      </c>
      <c r="G540" s="3" t="s">
        <v>969</v>
      </c>
      <c r="H540" s="25" t="s">
        <v>970</v>
      </c>
      <c r="I540" s="90" t="s">
        <v>116</v>
      </c>
      <c r="J540" s="30"/>
      <c r="K540" s="50">
        <v>24</v>
      </c>
      <c r="L540" s="93"/>
      <c r="M540" s="93"/>
      <c r="N540" s="93"/>
      <c r="O540" s="93"/>
      <c r="P540" s="48"/>
      <c r="Q540" s="10"/>
      <c r="R540" s="10"/>
      <c r="S540" s="10"/>
      <c r="T540" s="10"/>
      <c r="U540" s="10"/>
      <c r="V540" s="10"/>
      <c r="W540" s="49"/>
      <c r="X540" s="32">
        <f>Table2[[#This Row],[A 
CAT 
€]]*Table2[[#This Row],[required
amount
CAT A]]</f>
        <v>0</v>
      </c>
      <c r="Y540" s="32"/>
      <c r="Z540" s="32"/>
      <c r="AA540" s="32"/>
      <c r="AB540" s="32"/>
      <c r="AC540" s="49"/>
      <c r="AD540" s="33">
        <f>SUM(Table2[[#This Row],[Total value 
CAT A]:[Total value 
CAT E]])</f>
        <v>0</v>
      </c>
      <c r="AE540" s="34"/>
      <c r="AF540" s="34"/>
      <c r="AG540" s="34"/>
      <c r="AH540" s="34"/>
      <c r="AI540" s="34"/>
      <c r="AJ540" s="34"/>
      <c r="AK540" s="34"/>
      <c r="AL540" s="34"/>
    </row>
    <row r="541" spans="1:38" s="35" customFormat="1" ht="45" x14ac:dyDescent="0.2">
      <c r="A541" s="25" t="s">
        <v>89</v>
      </c>
      <c r="B541" s="51">
        <v>42588</v>
      </c>
      <c r="C541" s="27">
        <v>0.78125</v>
      </c>
      <c r="D541" s="27">
        <v>0.95833333333333337</v>
      </c>
      <c r="E541" s="29" t="s">
        <v>964</v>
      </c>
      <c r="F541" s="4" t="s">
        <v>45</v>
      </c>
      <c r="G541" s="3" t="s">
        <v>965</v>
      </c>
      <c r="H541" s="4" t="s">
        <v>971</v>
      </c>
      <c r="I541" s="90" t="s">
        <v>119</v>
      </c>
      <c r="J541" s="30"/>
      <c r="K541" s="52">
        <v>100.8</v>
      </c>
      <c r="L541" s="93">
        <v>48</v>
      </c>
      <c r="M541" s="93">
        <v>33.6</v>
      </c>
      <c r="N541" s="93"/>
      <c r="O541" s="93"/>
      <c r="P541" s="42"/>
      <c r="Q541" s="11"/>
      <c r="R541" s="10"/>
      <c r="S541" s="10"/>
      <c r="T541" s="10"/>
      <c r="U541" s="10"/>
      <c r="V541" s="10"/>
      <c r="W541" s="43"/>
      <c r="X541" s="44">
        <f>Table2[[#This Row],[A 
CAT 
€]]*Table2[[#This Row],[required
amount
CAT A]]</f>
        <v>0</v>
      </c>
      <c r="Y541" s="32"/>
      <c r="Z541" s="32"/>
      <c r="AA541" s="32"/>
      <c r="AB541" s="32"/>
      <c r="AC541" s="43"/>
      <c r="AD541" s="45">
        <f>SUM(Table2[[#This Row],[Total value 
CAT A]:[Total value 
CAT E]])</f>
        <v>0</v>
      </c>
      <c r="AE541" s="34"/>
      <c r="AF541" s="34"/>
      <c r="AG541" s="34"/>
      <c r="AH541" s="34"/>
      <c r="AI541" s="34"/>
      <c r="AJ541" s="34"/>
      <c r="AK541" s="34"/>
      <c r="AL541" s="34"/>
    </row>
    <row r="542" spans="1:38" s="35" customFormat="1" ht="45" x14ac:dyDescent="0.2">
      <c r="A542" s="25" t="s">
        <v>89</v>
      </c>
      <c r="B542" s="51">
        <v>42589</v>
      </c>
      <c r="C542" s="27">
        <v>0.44791666666666669</v>
      </c>
      <c r="D542" s="27">
        <v>0.6875</v>
      </c>
      <c r="E542" s="41" t="s">
        <v>964</v>
      </c>
      <c r="F542" s="4" t="s">
        <v>45</v>
      </c>
      <c r="G542" s="3" t="s">
        <v>965</v>
      </c>
      <c r="H542" s="25" t="s">
        <v>972</v>
      </c>
      <c r="I542" s="90" t="s">
        <v>119</v>
      </c>
      <c r="J542" s="30"/>
      <c r="K542" s="52">
        <v>100.8</v>
      </c>
      <c r="L542" s="93">
        <v>48</v>
      </c>
      <c r="M542" s="93">
        <v>33.6</v>
      </c>
      <c r="N542" s="93"/>
      <c r="O542" s="93"/>
      <c r="P542" s="42"/>
      <c r="Q542" s="11"/>
      <c r="R542" s="10"/>
      <c r="S542" s="10"/>
      <c r="T542" s="10"/>
      <c r="U542" s="10"/>
      <c r="V542" s="10"/>
      <c r="W542" s="43"/>
      <c r="X542" s="44">
        <f>Table2[[#This Row],[A 
CAT 
€]]*Table2[[#This Row],[required
amount
CAT A]]</f>
        <v>0</v>
      </c>
      <c r="Y542" s="32"/>
      <c r="Z542" s="32"/>
      <c r="AA542" s="32"/>
      <c r="AB542" s="32"/>
      <c r="AC542" s="43"/>
      <c r="AD542" s="45">
        <f>SUM(Table2[[#This Row],[Total value 
CAT A]:[Total value 
CAT E]])</f>
        <v>0</v>
      </c>
      <c r="AE542" s="34"/>
      <c r="AF542" s="34"/>
      <c r="AG542" s="34"/>
      <c r="AH542" s="34"/>
      <c r="AI542" s="34"/>
      <c r="AJ542" s="34"/>
      <c r="AK542" s="34"/>
      <c r="AL542" s="34"/>
    </row>
    <row r="543" spans="1:38" s="35" customFormat="1" ht="45" x14ac:dyDescent="0.2">
      <c r="A543" s="25" t="s">
        <v>89</v>
      </c>
      <c r="B543" s="26">
        <v>42589</v>
      </c>
      <c r="C543" s="27">
        <v>0.45833333333333331</v>
      </c>
      <c r="D543" s="27">
        <v>0.5</v>
      </c>
      <c r="E543" s="86" t="s">
        <v>964</v>
      </c>
      <c r="F543" s="25" t="s">
        <v>45</v>
      </c>
      <c r="G543" s="29" t="s">
        <v>91</v>
      </c>
      <c r="H543" s="25" t="s">
        <v>973</v>
      </c>
      <c r="I543" s="90" t="s">
        <v>116</v>
      </c>
      <c r="J543" s="30"/>
      <c r="K543" s="93">
        <v>33.6</v>
      </c>
      <c r="L543" s="93"/>
      <c r="M543" s="93"/>
      <c r="N543" s="93"/>
      <c r="O543" s="93"/>
      <c r="P543" s="30"/>
      <c r="Q543" s="10"/>
      <c r="R543" s="10"/>
      <c r="S543" s="10"/>
      <c r="T543" s="10"/>
      <c r="U543" s="10"/>
      <c r="V543" s="10"/>
      <c r="W543" s="30"/>
      <c r="X543" s="32">
        <f>Table2[[#This Row],[A 
CAT 
€]]*Table2[[#This Row],[required
amount
CAT A]]</f>
        <v>0</v>
      </c>
      <c r="Y543" s="32">
        <f>Table2[[#This Row],[B 
CAT
€]]*Table2[[#This Row],[required 
amount
CAT B]]</f>
        <v>0</v>
      </c>
      <c r="Z543" s="32"/>
      <c r="AA543" s="32"/>
      <c r="AB543" s="32"/>
      <c r="AC543" s="30"/>
      <c r="AD543" s="33">
        <f>SUM(Table2[[#This Row],[Total value 
CAT A]:[Total value 
CAT E]])</f>
        <v>0</v>
      </c>
      <c r="AE543" s="34"/>
      <c r="AF543" s="34"/>
      <c r="AG543" s="34"/>
      <c r="AH543" s="34"/>
      <c r="AI543" s="34"/>
      <c r="AJ543" s="34"/>
      <c r="AK543" s="34"/>
      <c r="AL543" s="34"/>
    </row>
    <row r="544" spans="1:38" s="35" customFormat="1" ht="45" x14ac:dyDescent="0.2">
      <c r="A544" s="4" t="s">
        <v>89</v>
      </c>
      <c r="B544" s="5">
        <v>42589</v>
      </c>
      <c r="C544" s="27">
        <v>0.45833333333333331</v>
      </c>
      <c r="D544" s="27">
        <v>0.5</v>
      </c>
      <c r="E544" s="3" t="s">
        <v>964</v>
      </c>
      <c r="F544" s="4" t="s">
        <v>45</v>
      </c>
      <c r="G544" s="3" t="s">
        <v>92</v>
      </c>
      <c r="H544" s="4" t="s">
        <v>974</v>
      </c>
      <c r="I544" s="91" t="s">
        <v>116</v>
      </c>
      <c r="J544" s="30"/>
      <c r="K544" s="93">
        <v>33.6</v>
      </c>
      <c r="L544" s="93"/>
      <c r="M544" s="93"/>
      <c r="N544" s="93"/>
      <c r="O544" s="93"/>
      <c r="P544" s="30"/>
      <c r="Q544" s="10"/>
      <c r="R544" s="10"/>
      <c r="S544" s="10"/>
      <c r="T544" s="10"/>
      <c r="U544" s="10"/>
      <c r="V544" s="10"/>
      <c r="W544" s="30"/>
      <c r="X544" s="32">
        <f>Table2[[#This Row],[A 
CAT 
€]]*Table2[[#This Row],[required
amount
CAT A]]</f>
        <v>0</v>
      </c>
      <c r="Y544" s="32">
        <f>Table2[[#This Row],[B 
CAT
€]]*Table2[[#This Row],[required 
amount
CAT B]]</f>
        <v>0</v>
      </c>
      <c r="Z544" s="32"/>
      <c r="AA544" s="32"/>
      <c r="AB544" s="32"/>
      <c r="AC544" s="30"/>
      <c r="AD544" s="33">
        <f>SUM(Table2[[#This Row],[Total value 
CAT A]:[Total value 
CAT E]])</f>
        <v>0</v>
      </c>
      <c r="AE544" s="34"/>
      <c r="AF544" s="34"/>
      <c r="AG544" s="34"/>
      <c r="AH544" s="34"/>
      <c r="AI544" s="34"/>
      <c r="AJ544" s="34"/>
      <c r="AK544" s="34"/>
      <c r="AL544" s="34"/>
    </row>
    <row r="545" spans="1:38" s="35" customFormat="1" ht="45" x14ac:dyDescent="0.2">
      <c r="A545" s="25" t="s">
        <v>89</v>
      </c>
      <c r="B545" s="5">
        <v>42589</v>
      </c>
      <c r="C545" s="27">
        <v>0.45833333333333331</v>
      </c>
      <c r="D545" s="27">
        <v>0.5</v>
      </c>
      <c r="E545" s="3" t="s">
        <v>964</v>
      </c>
      <c r="F545" s="4" t="s">
        <v>45</v>
      </c>
      <c r="G545" s="29" t="s">
        <v>969</v>
      </c>
      <c r="H545" s="25" t="s">
        <v>975</v>
      </c>
      <c r="I545" s="90" t="s">
        <v>116</v>
      </c>
      <c r="J545" s="30"/>
      <c r="K545" s="93">
        <v>24</v>
      </c>
      <c r="L545" s="93"/>
      <c r="M545" s="93"/>
      <c r="N545" s="93"/>
      <c r="O545" s="93"/>
      <c r="P545" s="30"/>
      <c r="Q545" s="10"/>
      <c r="R545" s="10"/>
      <c r="S545" s="10"/>
      <c r="T545" s="10"/>
      <c r="U545" s="10"/>
      <c r="V545" s="10"/>
      <c r="W545" s="30"/>
      <c r="X545" s="32">
        <f>Table2[[#This Row],[A 
CAT 
€]]*Table2[[#This Row],[required
amount
CAT A]]</f>
        <v>0</v>
      </c>
      <c r="Y545" s="32">
        <f>Table2[[#This Row],[B 
CAT
€]]*Table2[[#This Row],[required 
amount
CAT B]]</f>
        <v>0</v>
      </c>
      <c r="Z545" s="32">
        <f>Table2[[#This Row],[C 
CAT
€]]*Table2[[#This Row],[required 
amount
CAT C]]</f>
        <v>0</v>
      </c>
      <c r="AA545" s="32">
        <f>Table2[[#This Row],[D 
CAT
€]]*Table2[[#This Row],[required 
amount
CAT D]]</f>
        <v>0</v>
      </c>
      <c r="AB545" s="32"/>
      <c r="AC545" s="30"/>
      <c r="AD545" s="33">
        <f>SUM(Table2[[#This Row],[Total value 
CAT A]:[Total value 
CAT E]])</f>
        <v>0</v>
      </c>
      <c r="AE545" s="34"/>
      <c r="AF545" s="34"/>
      <c r="AG545" s="34"/>
      <c r="AH545" s="34"/>
      <c r="AI545" s="34"/>
      <c r="AJ545" s="34"/>
      <c r="AK545" s="34"/>
      <c r="AL545" s="34"/>
    </row>
    <row r="546" spans="1:38" s="35" customFormat="1" ht="45" x14ac:dyDescent="0.2">
      <c r="A546" s="4" t="s">
        <v>89</v>
      </c>
      <c r="B546" s="5">
        <v>42589</v>
      </c>
      <c r="C546" s="7">
        <v>0.78125</v>
      </c>
      <c r="D546" s="7">
        <v>0.95833333333333337</v>
      </c>
      <c r="E546" s="3" t="s">
        <v>964</v>
      </c>
      <c r="F546" s="4" t="s">
        <v>45</v>
      </c>
      <c r="G546" s="29" t="s">
        <v>965</v>
      </c>
      <c r="H546" s="4" t="s">
        <v>976</v>
      </c>
      <c r="I546" s="91" t="s">
        <v>119</v>
      </c>
      <c r="J546" s="30"/>
      <c r="K546" s="93">
        <v>100.8</v>
      </c>
      <c r="L546" s="93">
        <v>48</v>
      </c>
      <c r="M546" s="93">
        <v>33.6</v>
      </c>
      <c r="N546" s="93"/>
      <c r="O546" s="93"/>
      <c r="P546" s="30"/>
      <c r="Q546" s="10"/>
      <c r="R546" s="10"/>
      <c r="S546" s="10"/>
      <c r="T546" s="10"/>
      <c r="U546" s="10"/>
      <c r="V546" s="10"/>
      <c r="W546" s="30"/>
      <c r="X546" s="32">
        <f>Table2[[#This Row],[A 
CAT 
€]]*Table2[[#This Row],[required
amount
CAT A]]</f>
        <v>0</v>
      </c>
      <c r="Y546" s="32">
        <f>Table2[[#This Row],[B 
CAT
€]]*Table2[[#This Row],[required 
amount
CAT B]]</f>
        <v>0</v>
      </c>
      <c r="Z546" s="32">
        <f>Table2[[#This Row],[C 
CAT
€]]*Table2[[#This Row],[required 
amount
CAT C]]</f>
        <v>0</v>
      </c>
      <c r="AA546" s="32">
        <f>Table2[[#This Row],[D 
CAT
€]]*Table2[[#This Row],[required 
amount
CAT D]]</f>
        <v>0</v>
      </c>
      <c r="AB546" s="32"/>
      <c r="AC546" s="30"/>
      <c r="AD546" s="33">
        <f>SUM(Table2[[#This Row],[Total value 
CAT A]:[Total value 
CAT E]])</f>
        <v>0</v>
      </c>
      <c r="AE546" s="34"/>
      <c r="AF546" s="34"/>
      <c r="AG546" s="34"/>
      <c r="AH546" s="34"/>
      <c r="AI546" s="34"/>
      <c r="AJ546" s="34"/>
      <c r="AK546" s="34"/>
      <c r="AL546" s="34"/>
    </row>
    <row r="547" spans="1:38" s="35" customFormat="1" ht="45" x14ac:dyDescent="0.2">
      <c r="A547" s="25" t="s">
        <v>89</v>
      </c>
      <c r="B547" s="5">
        <v>42590</v>
      </c>
      <c r="C547" s="27">
        <v>0.44791666666666669</v>
      </c>
      <c r="D547" s="27">
        <v>0.6875</v>
      </c>
      <c r="E547" s="3" t="s">
        <v>977</v>
      </c>
      <c r="F547" s="4" t="s">
        <v>45</v>
      </c>
      <c r="G547" s="29" t="s">
        <v>965</v>
      </c>
      <c r="H547" s="25" t="s">
        <v>978</v>
      </c>
      <c r="I547" s="90" t="s">
        <v>119</v>
      </c>
      <c r="J547" s="30"/>
      <c r="K547" s="93">
        <v>100.8</v>
      </c>
      <c r="L547" s="93">
        <v>48</v>
      </c>
      <c r="M547" s="93">
        <v>33.6</v>
      </c>
      <c r="N547" s="93"/>
      <c r="O547" s="93"/>
      <c r="P547" s="30"/>
      <c r="Q547" s="10"/>
      <c r="R547" s="10"/>
      <c r="S547" s="10"/>
      <c r="T547" s="10"/>
      <c r="U547" s="10"/>
      <c r="V547" s="10"/>
      <c r="W547" s="30"/>
      <c r="X547" s="32">
        <f>Table2[[#This Row],[A 
CAT 
€]]*Table2[[#This Row],[required
amount
CAT A]]</f>
        <v>0</v>
      </c>
      <c r="Y547" s="32">
        <f>Table2[[#This Row],[B 
CAT
€]]*Table2[[#This Row],[required 
amount
CAT B]]</f>
        <v>0</v>
      </c>
      <c r="Z547" s="32">
        <f>Table2[[#This Row],[C 
CAT
€]]*Table2[[#This Row],[required 
amount
CAT C]]</f>
        <v>0</v>
      </c>
      <c r="AA547" s="32">
        <f>Table2[[#This Row],[D 
CAT
€]]*Table2[[#This Row],[required 
amount
CAT D]]</f>
        <v>0</v>
      </c>
      <c r="AB547" s="32"/>
      <c r="AC547" s="30"/>
      <c r="AD547" s="33">
        <f>SUM(Table2[[#This Row],[Total value 
CAT A]:[Total value 
CAT E]])</f>
        <v>0</v>
      </c>
      <c r="AE547" s="34"/>
      <c r="AF547" s="34"/>
      <c r="AG547" s="34"/>
      <c r="AH547" s="34"/>
      <c r="AI547" s="34"/>
      <c r="AJ547" s="34"/>
      <c r="AK547" s="34"/>
      <c r="AL547" s="34"/>
    </row>
    <row r="548" spans="1:38" s="35" customFormat="1" ht="45" x14ac:dyDescent="0.2">
      <c r="A548" s="4" t="s">
        <v>89</v>
      </c>
      <c r="B548" s="2">
        <v>42590</v>
      </c>
      <c r="C548" s="27">
        <v>0.45833333333333331</v>
      </c>
      <c r="D548" s="27">
        <v>0.5</v>
      </c>
      <c r="E548" s="29" t="s">
        <v>977</v>
      </c>
      <c r="F548" s="4" t="s">
        <v>45</v>
      </c>
      <c r="G548" s="29" t="s">
        <v>91</v>
      </c>
      <c r="H548" s="4" t="s">
        <v>979</v>
      </c>
      <c r="I548" s="91" t="s">
        <v>116</v>
      </c>
      <c r="J548" s="30"/>
      <c r="K548" s="93">
        <v>33.6</v>
      </c>
      <c r="L548" s="93"/>
      <c r="M548" s="93"/>
      <c r="N548" s="93"/>
      <c r="O548" s="93"/>
      <c r="P548" s="30"/>
      <c r="Q548" s="10"/>
      <c r="R548" s="10"/>
      <c r="S548" s="10"/>
      <c r="T548" s="10"/>
      <c r="U548" s="10"/>
      <c r="V548" s="10"/>
      <c r="W548" s="30"/>
      <c r="X548" s="32">
        <f>Table2[[#This Row],[A 
CAT 
€]]*Table2[[#This Row],[required
amount
CAT A]]</f>
        <v>0</v>
      </c>
      <c r="Y548" s="32">
        <f>Table2[[#This Row],[B 
CAT
€]]*Table2[[#This Row],[required 
amount
CAT B]]</f>
        <v>0</v>
      </c>
      <c r="Z548" s="32">
        <f>Table2[[#This Row],[C 
CAT
€]]*Table2[[#This Row],[required 
amount
CAT C]]</f>
        <v>0</v>
      </c>
      <c r="AA548" s="32">
        <f>Table2[[#This Row],[D 
CAT
€]]*Table2[[#This Row],[required 
amount
CAT D]]</f>
        <v>0</v>
      </c>
      <c r="AB548" s="32"/>
      <c r="AC548" s="30"/>
      <c r="AD548" s="33">
        <f>SUM(Table2[[#This Row],[Total value 
CAT A]:[Total value 
CAT E]])</f>
        <v>0</v>
      </c>
      <c r="AE548" s="34"/>
      <c r="AF548" s="34"/>
      <c r="AG548" s="34"/>
      <c r="AH548" s="34"/>
      <c r="AI548" s="34"/>
      <c r="AJ548" s="34"/>
      <c r="AK548" s="34"/>
      <c r="AL548" s="34"/>
    </row>
    <row r="549" spans="1:38" s="35" customFormat="1" ht="56.25" x14ac:dyDescent="0.2">
      <c r="A549" s="25" t="s">
        <v>89</v>
      </c>
      <c r="B549" s="2">
        <v>42590</v>
      </c>
      <c r="C549" s="7">
        <v>0.45833333333333331</v>
      </c>
      <c r="D549" s="7">
        <v>0.5</v>
      </c>
      <c r="E549" s="29" t="s">
        <v>980</v>
      </c>
      <c r="F549" s="4" t="s">
        <v>45</v>
      </c>
      <c r="G549" s="29" t="s">
        <v>92</v>
      </c>
      <c r="H549" s="25" t="s">
        <v>981</v>
      </c>
      <c r="I549" s="90" t="s">
        <v>116</v>
      </c>
      <c r="J549" s="30"/>
      <c r="K549" s="93">
        <v>33.6</v>
      </c>
      <c r="L549" s="93"/>
      <c r="M549" s="93"/>
      <c r="N549" s="93"/>
      <c r="O549" s="93"/>
      <c r="P549" s="30"/>
      <c r="Q549" s="10"/>
      <c r="R549" s="10"/>
      <c r="S549" s="10"/>
      <c r="T549" s="10"/>
      <c r="U549" s="10"/>
      <c r="V549" s="10"/>
      <c r="W549" s="30"/>
      <c r="X549" s="32">
        <f>Table2[[#This Row],[A 
CAT 
€]]*Table2[[#This Row],[required
amount
CAT A]]</f>
        <v>0</v>
      </c>
      <c r="Y549" s="32">
        <f>Table2[[#This Row],[B 
CAT
€]]*Table2[[#This Row],[required 
amount
CAT B]]</f>
        <v>0</v>
      </c>
      <c r="Z549" s="32">
        <f>Table2[[#This Row],[C 
CAT
€]]*Table2[[#This Row],[required 
amount
CAT C]]</f>
        <v>0</v>
      </c>
      <c r="AA549" s="32">
        <f>Table2[[#This Row],[D 
CAT
€]]*Table2[[#This Row],[required 
amount
CAT D]]</f>
        <v>0</v>
      </c>
      <c r="AB549" s="32"/>
      <c r="AC549" s="30"/>
      <c r="AD549" s="33">
        <f>SUM(Table2[[#This Row],[Total value 
CAT A]:[Total value 
CAT E]])</f>
        <v>0</v>
      </c>
      <c r="AE549" s="34"/>
      <c r="AF549" s="34"/>
      <c r="AG549" s="34"/>
      <c r="AH549" s="34"/>
      <c r="AI549" s="34"/>
      <c r="AJ549" s="34"/>
      <c r="AK549" s="34"/>
      <c r="AL549" s="34"/>
    </row>
    <row r="550" spans="1:38" s="35" customFormat="1" ht="45" x14ac:dyDescent="0.2">
      <c r="A550" s="4" t="s">
        <v>89</v>
      </c>
      <c r="B550" s="2">
        <v>42590</v>
      </c>
      <c r="C550" s="27">
        <v>0.45833333333333331</v>
      </c>
      <c r="D550" s="27">
        <v>0.5</v>
      </c>
      <c r="E550" s="29" t="s">
        <v>977</v>
      </c>
      <c r="F550" s="4" t="s">
        <v>45</v>
      </c>
      <c r="G550" s="29" t="s">
        <v>969</v>
      </c>
      <c r="H550" s="4" t="s">
        <v>982</v>
      </c>
      <c r="I550" s="91" t="s">
        <v>116</v>
      </c>
      <c r="J550" s="30"/>
      <c r="K550" s="93">
        <v>24</v>
      </c>
      <c r="L550" s="93"/>
      <c r="M550" s="93"/>
      <c r="N550" s="93"/>
      <c r="O550" s="93"/>
      <c r="P550" s="30"/>
      <c r="Q550" s="10"/>
      <c r="R550" s="10"/>
      <c r="S550" s="10"/>
      <c r="T550" s="10"/>
      <c r="U550" s="10"/>
      <c r="V550" s="10"/>
      <c r="W550" s="30"/>
      <c r="X550" s="32">
        <f>Table2[[#This Row],[A 
CAT 
€]]*Table2[[#This Row],[required
amount
CAT A]]</f>
        <v>0</v>
      </c>
      <c r="Y550" s="32">
        <f>Table2[[#This Row],[B 
CAT
€]]*Table2[[#This Row],[required 
amount
CAT B]]</f>
        <v>0</v>
      </c>
      <c r="Z550" s="32">
        <f>Table2[[#This Row],[C 
CAT
€]]*Table2[[#This Row],[required 
amount
CAT C]]</f>
        <v>0</v>
      </c>
      <c r="AA550" s="32">
        <f>Table2[[#This Row],[D 
CAT
€]]*Table2[[#This Row],[required 
amount
CAT D]]</f>
        <v>0</v>
      </c>
      <c r="AB550" s="32"/>
      <c r="AC550" s="30"/>
      <c r="AD550" s="33">
        <f>SUM(Table2[[#This Row],[Total value 
CAT A]:[Total value 
CAT E]])</f>
        <v>0</v>
      </c>
      <c r="AE550" s="34"/>
      <c r="AF550" s="34"/>
      <c r="AG550" s="34"/>
      <c r="AH550" s="34"/>
      <c r="AI550" s="34"/>
      <c r="AJ550" s="34"/>
      <c r="AK550" s="34"/>
      <c r="AL550" s="34"/>
    </row>
    <row r="551" spans="1:38" s="35" customFormat="1" ht="45" x14ac:dyDescent="0.2">
      <c r="A551" s="25" t="s">
        <v>89</v>
      </c>
      <c r="B551" s="2">
        <v>42590</v>
      </c>
      <c r="C551" s="27">
        <v>0.78125</v>
      </c>
      <c r="D551" s="27">
        <v>0.95833333333333337</v>
      </c>
      <c r="E551" s="3" t="s">
        <v>977</v>
      </c>
      <c r="F551" s="4" t="s">
        <v>45</v>
      </c>
      <c r="G551" s="29" t="s">
        <v>965</v>
      </c>
      <c r="H551" s="25" t="s">
        <v>983</v>
      </c>
      <c r="I551" s="90" t="s">
        <v>119</v>
      </c>
      <c r="J551" s="30"/>
      <c r="K551" s="93">
        <v>100.8</v>
      </c>
      <c r="L551" s="93">
        <v>48</v>
      </c>
      <c r="M551" s="93">
        <v>33.6</v>
      </c>
      <c r="N551" s="93"/>
      <c r="O551" s="93"/>
      <c r="P551" s="30"/>
      <c r="Q551" s="10"/>
      <c r="R551" s="10"/>
      <c r="S551" s="10"/>
      <c r="T551" s="10"/>
      <c r="U551" s="10"/>
      <c r="V551" s="10"/>
      <c r="W551" s="30"/>
      <c r="X551" s="32">
        <f>Table2[[#This Row],[A 
CAT 
€]]*Table2[[#This Row],[required
amount
CAT A]]</f>
        <v>0</v>
      </c>
      <c r="Y551" s="32">
        <f>Table2[[#This Row],[B 
CAT
€]]*Table2[[#This Row],[required 
amount
CAT B]]</f>
        <v>0</v>
      </c>
      <c r="Z551" s="32">
        <f>Table2[[#This Row],[C 
CAT
€]]*Table2[[#This Row],[required 
amount
CAT C]]</f>
        <v>0</v>
      </c>
      <c r="AA551" s="32">
        <f>Table2[[#This Row],[D 
CAT
€]]*Table2[[#This Row],[required 
amount
CAT D]]</f>
        <v>0</v>
      </c>
      <c r="AB551" s="32"/>
      <c r="AC551" s="30"/>
      <c r="AD551" s="33">
        <f>SUM(Table2[[#This Row],[Total value 
CAT A]:[Total value 
CAT E]])</f>
        <v>0</v>
      </c>
      <c r="AE551" s="34"/>
      <c r="AF551" s="34"/>
      <c r="AG551" s="34"/>
      <c r="AH551" s="34"/>
      <c r="AI551" s="34"/>
      <c r="AJ551" s="34"/>
      <c r="AK551" s="34"/>
      <c r="AL551" s="34"/>
    </row>
    <row r="552" spans="1:38" s="35" customFormat="1" ht="56.25" x14ac:dyDescent="0.2">
      <c r="A552" s="4" t="s">
        <v>89</v>
      </c>
      <c r="B552" s="2">
        <v>42591</v>
      </c>
      <c r="C552" s="7">
        <v>0.44791666666666669</v>
      </c>
      <c r="D552" s="7">
        <v>0.6875</v>
      </c>
      <c r="E552" s="3" t="s">
        <v>984</v>
      </c>
      <c r="F552" s="4" t="s">
        <v>45</v>
      </c>
      <c r="G552" s="29" t="s">
        <v>965</v>
      </c>
      <c r="H552" s="4" t="s">
        <v>985</v>
      </c>
      <c r="I552" s="91" t="s">
        <v>119</v>
      </c>
      <c r="J552" s="30"/>
      <c r="K552" s="93">
        <v>100.8</v>
      </c>
      <c r="L552" s="93">
        <v>48</v>
      </c>
      <c r="M552" s="93">
        <v>33.6</v>
      </c>
      <c r="N552" s="93"/>
      <c r="O552" s="93"/>
      <c r="P552" s="30"/>
      <c r="Q552" s="10"/>
      <c r="R552" s="10"/>
      <c r="S552" s="10"/>
      <c r="T552" s="10"/>
      <c r="U552" s="10"/>
      <c r="V552" s="10"/>
      <c r="W552" s="30"/>
      <c r="X552" s="32">
        <f>Table2[[#This Row],[A 
CAT 
€]]*Table2[[#This Row],[required
amount
CAT A]]</f>
        <v>0</v>
      </c>
      <c r="Y552" s="32">
        <f>Table2[[#This Row],[B 
CAT
€]]*Table2[[#This Row],[required 
amount
CAT B]]</f>
        <v>0</v>
      </c>
      <c r="Z552" s="32">
        <f>Table2[[#This Row],[C 
CAT
€]]*Table2[[#This Row],[required 
amount
CAT C]]</f>
        <v>0</v>
      </c>
      <c r="AA552" s="32">
        <f>Table2[[#This Row],[D 
CAT
€]]*Table2[[#This Row],[required 
amount
CAT D]]</f>
        <v>0</v>
      </c>
      <c r="AB552" s="32"/>
      <c r="AC552" s="30"/>
      <c r="AD552" s="33">
        <f>SUM(Table2[[#This Row],[Total value 
CAT A]:[Total value 
CAT E]])</f>
        <v>0</v>
      </c>
      <c r="AE552" s="34"/>
      <c r="AF552" s="34"/>
      <c r="AG552" s="34"/>
      <c r="AH552" s="34"/>
      <c r="AI552" s="34"/>
      <c r="AJ552" s="34"/>
      <c r="AK552" s="34"/>
      <c r="AL552" s="34"/>
    </row>
    <row r="553" spans="1:38" s="35" customFormat="1" ht="56.25" x14ac:dyDescent="0.2">
      <c r="A553" s="25" t="s">
        <v>89</v>
      </c>
      <c r="B553" s="2">
        <v>42591</v>
      </c>
      <c r="C553" s="27">
        <v>0.45833333333333331</v>
      </c>
      <c r="D553" s="27">
        <v>0.5</v>
      </c>
      <c r="E553" s="3" t="s">
        <v>984</v>
      </c>
      <c r="F553" s="4" t="s">
        <v>45</v>
      </c>
      <c r="G553" s="29" t="s">
        <v>91</v>
      </c>
      <c r="H553" s="25" t="s">
        <v>986</v>
      </c>
      <c r="I553" s="90" t="s">
        <v>116</v>
      </c>
      <c r="J553" s="30"/>
      <c r="K553" s="93">
        <v>33.6</v>
      </c>
      <c r="L553" s="93"/>
      <c r="M553" s="93"/>
      <c r="N553" s="93"/>
      <c r="O553" s="93"/>
      <c r="P553" s="30"/>
      <c r="Q553" s="10"/>
      <c r="R553" s="10"/>
      <c r="S553" s="10"/>
      <c r="T553" s="10"/>
      <c r="U553" s="10"/>
      <c r="V553" s="10"/>
      <c r="W553" s="30"/>
      <c r="X553" s="32">
        <f>Table2[[#This Row],[A 
CAT 
€]]*Table2[[#This Row],[required
amount
CAT A]]</f>
        <v>0</v>
      </c>
      <c r="Y553" s="32">
        <f>Table2[[#This Row],[B 
CAT
€]]*Table2[[#This Row],[required 
amount
CAT B]]</f>
        <v>0</v>
      </c>
      <c r="Z553" s="32">
        <f>Table2[[#This Row],[C 
CAT
€]]*Table2[[#This Row],[required 
amount
CAT C]]</f>
        <v>0</v>
      </c>
      <c r="AA553" s="32">
        <f>Table2[[#This Row],[D 
CAT
€]]*Table2[[#This Row],[required 
amount
CAT D]]</f>
        <v>0</v>
      </c>
      <c r="AB553" s="32"/>
      <c r="AC553" s="30"/>
      <c r="AD553" s="33">
        <f>SUM(Table2[[#This Row],[Total value 
CAT A]:[Total value 
CAT E]])</f>
        <v>0</v>
      </c>
      <c r="AE553" s="34"/>
      <c r="AF553" s="34"/>
      <c r="AG553" s="34"/>
      <c r="AH553" s="34"/>
      <c r="AI553" s="34"/>
      <c r="AJ553" s="34"/>
      <c r="AK553" s="34"/>
      <c r="AL553" s="34"/>
    </row>
    <row r="554" spans="1:38" s="35" customFormat="1" ht="56.25" x14ac:dyDescent="0.2">
      <c r="A554" s="4" t="s">
        <v>89</v>
      </c>
      <c r="B554" s="2">
        <v>42591</v>
      </c>
      <c r="C554" s="27">
        <v>0.45833333333333331</v>
      </c>
      <c r="D554" s="27">
        <v>0.5</v>
      </c>
      <c r="E554" s="29" t="s">
        <v>984</v>
      </c>
      <c r="F554" s="4" t="s">
        <v>45</v>
      </c>
      <c r="G554" s="29" t="s">
        <v>92</v>
      </c>
      <c r="H554" s="4" t="s">
        <v>987</v>
      </c>
      <c r="I554" s="91" t="s">
        <v>116</v>
      </c>
      <c r="J554" s="30"/>
      <c r="K554" s="93">
        <v>33.6</v>
      </c>
      <c r="L554" s="93"/>
      <c r="M554" s="93"/>
      <c r="N554" s="93"/>
      <c r="O554" s="93"/>
      <c r="P554" s="30"/>
      <c r="Q554" s="10"/>
      <c r="R554" s="10"/>
      <c r="S554" s="10"/>
      <c r="T554" s="10"/>
      <c r="U554" s="10"/>
      <c r="V554" s="10"/>
      <c r="W554" s="30"/>
      <c r="X554" s="32">
        <f>Table2[[#This Row],[A 
CAT 
€]]*Table2[[#This Row],[required
amount
CAT A]]</f>
        <v>0</v>
      </c>
      <c r="Y554" s="32">
        <f>Table2[[#This Row],[B 
CAT
€]]*Table2[[#This Row],[required 
amount
CAT B]]</f>
        <v>0</v>
      </c>
      <c r="Z554" s="32">
        <f>Table2[[#This Row],[C 
CAT
€]]*Table2[[#This Row],[required 
amount
CAT C]]</f>
        <v>0</v>
      </c>
      <c r="AA554" s="32">
        <f>Table2[[#This Row],[D 
CAT
€]]*Table2[[#This Row],[required 
amount
CAT D]]</f>
        <v>0</v>
      </c>
      <c r="AB554" s="32"/>
      <c r="AC554" s="30"/>
      <c r="AD554" s="33">
        <f>SUM(Table2[[#This Row],[Total value 
CAT A]:[Total value 
CAT E]])</f>
        <v>0</v>
      </c>
      <c r="AE554" s="34"/>
      <c r="AF554" s="34"/>
      <c r="AG554" s="34"/>
      <c r="AH554" s="34"/>
      <c r="AI554" s="34"/>
      <c r="AJ554" s="34"/>
      <c r="AK554" s="34"/>
      <c r="AL554" s="34"/>
    </row>
    <row r="555" spans="1:38" s="35" customFormat="1" ht="56.25" x14ac:dyDescent="0.2">
      <c r="A555" s="25" t="s">
        <v>89</v>
      </c>
      <c r="B555" s="5">
        <v>42591</v>
      </c>
      <c r="C555" s="7">
        <v>0.45833333333333331</v>
      </c>
      <c r="D555" s="7">
        <v>0.5</v>
      </c>
      <c r="E555" s="29" t="s">
        <v>984</v>
      </c>
      <c r="F555" s="4" t="s">
        <v>45</v>
      </c>
      <c r="G555" s="29" t="s">
        <v>969</v>
      </c>
      <c r="H555" s="25" t="s">
        <v>988</v>
      </c>
      <c r="I555" s="90" t="s">
        <v>116</v>
      </c>
      <c r="J555" s="30"/>
      <c r="K555" s="93">
        <v>24</v>
      </c>
      <c r="L555" s="93"/>
      <c r="M555" s="93"/>
      <c r="N555" s="93"/>
      <c r="O555" s="93"/>
      <c r="P555" s="30"/>
      <c r="Q555" s="10"/>
      <c r="R555" s="10"/>
      <c r="S555" s="10"/>
      <c r="T555" s="10"/>
      <c r="U555" s="10"/>
      <c r="V555" s="10"/>
      <c r="W555" s="30"/>
      <c r="X555" s="32">
        <f>Table2[[#This Row],[A 
CAT 
€]]*Table2[[#This Row],[required
amount
CAT A]]</f>
        <v>0</v>
      </c>
      <c r="Y555" s="32">
        <f>Table2[[#This Row],[B 
CAT
€]]*Table2[[#This Row],[required 
amount
CAT B]]</f>
        <v>0</v>
      </c>
      <c r="Z555" s="32">
        <f>Table2[[#This Row],[C 
CAT
€]]*Table2[[#This Row],[required 
amount
CAT C]]</f>
        <v>0</v>
      </c>
      <c r="AA555" s="32">
        <f>Table2[[#This Row],[D 
CAT
€]]*Table2[[#This Row],[required 
amount
CAT D]]</f>
        <v>0</v>
      </c>
      <c r="AB555" s="32"/>
      <c r="AC555" s="30"/>
      <c r="AD555" s="33">
        <f>SUM(Table2[[#This Row],[Total value 
CAT A]:[Total value 
CAT E]])</f>
        <v>0</v>
      </c>
      <c r="AE555" s="34"/>
      <c r="AF555" s="34"/>
      <c r="AG555" s="34"/>
      <c r="AH555" s="34"/>
      <c r="AI555" s="34"/>
      <c r="AJ555" s="34"/>
      <c r="AK555" s="34"/>
      <c r="AL555" s="34"/>
    </row>
    <row r="556" spans="1:38" s="35" customFormat="1" ht="56.25" x14ac:dyDescent="0.2">
      <c r="A556" s="4" t="s">
        <v>89</v>
      </c>
      <c r="B556" s="2">
        <v>42591</v>
      </c>
      <c r="C556" s="27">
        <v>0.78125</v>
      </c>
      <c r="D556" s="27">
        <v>0.95833333333333337</v>
      </c>
      <c r="E556" s="29" t="s">
        <v>984</v>
      </c>
      <c r="F556" s="4" t="s">
        <v>45</v>
      </c>
      <c r="G556" s="29" t="s">
        <v>965</v>
      </c>
      <c r="H556" s="4" t="s">
        <v>989</v>
      </c>
      <c r="I556" s="91" t="s">
        <v>119</v>
      </c>
      <c r="J556" s="30"/>
      <c r="K556" s="93">
        <v>100.8</v>
      </c>
      <c r="L556" s="93">
        <v>48</v>
      </c>
      <c r="M556" s="93">
        <v>33.6</v>
      </c>
      <c r="N556" s="93"/>
      <c r="O556" s="93"/>
      <c r="P556" s="30"/>
      <c r="Q556" s="10"/>
      <c r="R556" s="10"/>
      <c r="S556" s="10"/>
      <c r="T556" s="10"/>
      <c r="U556" s="10"/>
      <c r="V556" s="10"/>
      <c r="W556" s="30"/>
      <c r="X556" s="32">
        <f>Table2[[#This Row],[A 
CAT 
€]]*Table2[[#This Row],[required
amount
CAT A]]</f>
        <v>0</v>
      </c>
      <c r="Y556" s="32">
        <f>Table2[[#This Row],[B 
CAT
€]]*Table2[[#This Row],[required 
amount
CAT B]]</f>
        <v>0</v>
      </c>
      <c r="Z556" s="32">
        <f>Table2[[#This Row],[C 
CAT
€]]*Table2[[#This Row],[required 
amount
CAT C]]</f>
        <v>0</v>
      </c>
      <c r="AA556" s="32">
        <f>Table2[[#This Row],[D 
CAT
€]]*Table2[[#This Row],[required 
amount
CAT D]]</f>
        <v>0</v>
      </c>
      <c r="AB556" s="32"/>
      <c r="AC556" s="30"/>
      <c r="AD556" s="33">
        <f>SUM(Table2[[#This Row],[Total value 
CAT A]:[Total value 
CAT E]])</f>
        <v>0</v>
      </c>
      <c r="AE556" s="34"/>
      <c r="AF556" s="34"/>
      <c r="AG556" s="34"/>
      <c r="AH556" s="34"/>
      <c r="AI556" s="34"/>
      <c r="AJ556" s="34"/>
      <c r="AK556" s="34"/>
      <c r="AL556" s="34"/>
    </row>
    <row r="557" spans="1:38" s="35" customFormat="1" ht="45" x14ac:dyDescent="0.2">
      <c r="A557" s="25" t="s">
        <v>89</v>
      </c>
      <c r="B557" s="5">
        <v>42592</v>
      </c>
      <c r="C557" s="27">
        <v>0.44791666666666669</v>
      </c>
      <c r="D557" s="27">
        <v>0.6875</v>
      </c>
      <c r="E557" s="3" t="s">
        <v>990</v>
      </c>
      <c r="F557" s="4" t="s">
        <v>45</v>
      </c>
      <c r="G557" s="29" t="s">
        <v>965</v>
      </c>
      <c r="H557" s="25" t="s">
        <v>991</v>
      </c>
      <c r="I557" s="90" t="s">
        <v>119</v>
      </c>
      <c r="J557" s="30"/>
      <c r="K557" s="93">
        <v>163.19999999999999</v>
      </c>
      <c r="L557" s="93">
        <v>110.4</v>
      </c>
      <c r="M557" s="93">
        <v>86.4</v>
      </c>
      <c r="N557" s="93"/>
      <c r="O557" s="93"/>
      <c r="P557" s="30"/>
      <c r="Q557" s="10"/>
      <c r="R557" s="10"/>
      <c r="S557" s="10"/>
      <c r="T557" s="10"/>
      <c r="U557" s="10"/>
      <c r="V557" s="10"/>
      <c r="W557" s="30"/>
      <c r="X557" s="32">
        <f>Table2[[#This Row],[A 
CAT 
€]]*Table2[[#This Row],[required
amount
CAT A]]</f>
        <v>0</v>
      </c>
      <c r="Y557" s="32">
        <f>Table2[[#This Row],[B 
CAT
€]]*Table2[[#This Row],[required 
amount
CAT B]]</f>
        <v>0</v>
      </c>
      <c r="Z557" s="32">
        <f>Table2[[#This Row],[C 
CAT
€]]*Table2[[#This Row],[required 
amount
CAT C]]</f>
        <v>0</v>
      </c>
      <c r="AA557" s="32">
        <f>Table2[[#This Row],[D 
CAT
€]]*Table2[[#This Row],[required 
amount
CAT D]]</f>
        <v>0</v>
      </c>
      <c r="AB557" s="32"/>
      <c r="AC557" s="30"/>
      <c r="AD557" s="33">
        <f>SUM(Table2[[#This Row],[Total value 
CAT A]:[Total value 
CAT E]])</f>
        <v>0</v>
      </c>
      <c r="AE557" s="34"/>
      <c r="AF557" s="34"/>
      <c r="AG557" s="34"/>
      <c r="AH557" s="34"/>
      <c r="AI557" s="34"/>
      <c r="AJ557" s="34"/>
      <c r="AK557" s="34"/>
      <c r="AL557" s="34"/>
    </row>
    <row r="558" spans="1:38" s="35" customFormat="1" ht="45" x14ac:dyDescent="0.2">
      <c r="A558" s="4" t="s">
        <v>89</v>
      </c>
      <c r="B558" s="5">
        <v>42592</v>
      </c>
      <c r="C558" s="7">
        <v>0.45833333333333331</v>
      </c>
      <c r="D558" s="7">
        <v>0.5</v>
      </c>
      <c r="E558" s="3" t="s">
        <v>992</v>
      </c>
      <c r="F558" s="4" t="s">
        <v>45</v>
      </c>
      <c r="G558" s="29" t="s">
        <v>91</v>
      </c>
      <c r="H558" s="4" t="s">
        <v>993</v>
      </c>
      <c r="I558" s="91" t="s">
        <v>119</v>
      </c>
      <c r="J558" s="30"/>
      <c r="K558" s="93">
        <v>67.2</v>
      </c>
      <c r="L558" s="93"/>
      <c r="M558" s="93"/>
      <c r="N558" s="93"/>
      <c r="O558" s="93"/>
      <c r="P558" s="30"/>
      <c r="Q558" s="10"/>
      <c r="R558" s="10"/>
      <c r="S558" s="10"/>
      <c r="T558" s="10"/>
      <c r="U558" s="10"/>
      <c r="V558" s="10"/>
      <c r="W558" s="30"/>
      <c r="X558" s="32">
        <f>Table2[[#This Row],[A 
CAT 
€]]*Table2[[#This Row],[required
amount
CAT A]]</f>
        <v>0</v>
      </c>
      <c r="Y558" s="32">
        <f>Table2[[#This Row],[B 
CAT
€]]*Table2[[#This Row],[required 
amount
CAT B]]</f>
        <v>0</v>
      </c>
      <c r="Z558" s="32">
        <f>Table2[[#This Row],[C 
CAT
€]]*Table2[[#This Row],[required 
amount
CAT C]]</f>
        <v>0</v>
      </c>
      <c r="AA558" s="32">
        <f>Table2[[#This Row],[D 
CAT
€]]*Table2[[#This Row],[required 
amount
CAT D]]</f>
        <v>0</v>
      </c>
      <c r="AB558" s="32"/>
      <c r="AC558" s="30"/>
      <c r="AD558" s="33">
        <f>SUM(Table2[[#This Row],[Total value 
CAT A]:[Total value 
CAT E]])</f>
        <v>0</v>
      </c>
      <c r="AE558" s="34"/>
      <c r="AF558" s="34"/>
      <c r="AG558" s="34"/>
      <c r="AH558" s="34"/>
      <c r="AI558" s="34"/>
      <c r="AJ558" s="34"/>
      <c r="AK558" s="34"/>
      <c r="AL558" s="34"/>
    </row>
    <row r="559" spans="1:38" s="35" customFormat="1" ht="56.25" x14ac:dyDescent="0.2">
      <c r="A559" s="25" t="s">
        <v>89</v>
      </c>
      <c r="B559" s="5">
        <v>42592</v>
      </c>
      <c r="C559" s="27">
        <v>0.45833333333333331</v>
      </c>
      <c r="D559" s="27">
        <v>0.5</v>
      </c>
      <c r="E559" s="3" t="s">
        <v>994</v>
      </c>
      <c r="F559" s="4" t="s">
        <v>45</v>
      </c>
      <c r="G559" s="29" t="s">
        <v>92</v>
      </c>
      <c r="H559" s="25" t="s">
        <v>995</v>
      </c>
      <c r="I559" s="90" t="s">
        <v>119</v>
      </c>
      <c r="J559" s="30"/>
      <c r="K559" s="93">
        <v>67.2</v>
      </c>
      <c r="L559" s="93"/>
      <c r="M559" s="93"/>
      <c r="N559" s="93"/>
      <c r="O559" s="93"/>
      <c r="P559" s="30"/>
      <c r="Q559" s="10"/>
      <c r="R559" s="10"/>
      <c r="S559" s="10"/>
      <c r="T559" s="10"/>
      <c r="U559" s="10"/>
      <c r="V559" s="10"/>
      <c r="W559" s="30"/>
      <c r="X559" s="32">
        <f>Table2[[#This Row],[A 
CAT 
€]]*Table2[[#This Row],[required
amount
CAT A]]</f>
        <v>0</v>
      </c>
      <c r="Y559" s="32">
        <f>Table2[[#This Row],[B 
CAT
€]]*Table2[[#This Row],[required 
amount
CAT B]]</f>
        <v>0</v>
      </c>
      <c r="Z559" s="32">
        <f>Table2[[#This Row],[C 
CAT
€]]*Table2[[#This Row],[required 
amount
CAT C]]</f>
        <v>0</v>
      </c>
      <c r="AA559" s="32">
        <f>Table2[[#This Row],[D 
CAT
€]]*Table2[[#This Row],[required 
amount
CAT D]]</f>
        <v>0</v>
      </c>
      <c r="AB559" s="32"/>
      <c r="AC559" s="30"/>
      <c r="AD559" s="33">
        <f>SUM(Table2[[#This Row],[Total value 
CAT A]:[Total value 
CAT E]])</f>
        <v>0</v>
      </c>
      <c r="AE559" s="34"/>
      <c r="AF559" s="34"/>
      <c r="AG559" s="34"/>
      <c r="AH559" s="34"/>
      <c r="AI559" s="34"/>
      <c r="AJ559" s="34"/>
      <c r="AK559" s="34"/>
      <c r="AL559" s="34"/>
    </row>
    <row r="560" spans="1:38" s="35" customFormat="1" ht="22.5" x14ac:dyDescent="0.2">
      <c r="A560" s="4" t="s">
        <v>89</v>
      </c>
      <c r="B560" s="5">
        <v>42592</v>
      </c>
      <c r="C560" s="27">
        <v>0.45833333333333331</v>
      </c>
      <c r="D560" s="27">
        <v>0.5</v>
      </c>
      <c r="E560" s="29" t="s">
        <v>996</v>
      </c>
      <c r="F560" s="4" t="s">
        <v>45</v>
      </c>
      <c r="G560" s="29" t="s">
        <v>969</v>
      </c>
      <c r="H560" s="4" t="s">
        <v>997</v>
      </c>
      <c r="I560" s="91" t="s">
        <v>116</v>
      </c>
      <c r="J560" s="30"/>
      <c r="K560" s="93">
        <v>24</v>
      </c>
      <c r="L560" s="93"/>
      <c r="M560" s="93"/>
      <c r="N560" s="93"/>
      <c r="O560" s="93"/>
      <c r="P560" s="30"/>
      <c r="Q560" s="10"/>
      <c r="R560" s="10"/>
      <c r="S560" s="10"/>
      <c r="T560" s="10"/>
      <c r="U560" s="10"/>
      <c r="V560" s="10"/>
      <c r="W560" s="30"/>
      <c r="X560" s="32">
        <f>Table2[[#This Row],[A 
CAT 
€]]*Table2[[#This Row],[required
amount
CAT A]]</f>
        <v>0</v>
      </c>
      <c r="Y560" s="32">
        <f>Table2[[#This Row],[B 
CAT
€]]*Table2[[#This Row],[required 
amount
CAT B]]</f>
        <v>0</v>
      </c>
      <c r="Z560" s="32">
        <f>Table2[[#This Row],[C 
CAT
€]]*Table2[[#This Row],[required 
amount
CAT C]]</f>
        <v>0</v>
      </c>
      <c r="AA560" s="32">
        <f>Table2[[#This Row],[D 
CAT
€]]*Table2[[#This Row],[required 
amount
CAT D]]</f>
        <v>0</v>
      </c>
      <c r="AB560" s="32"/>
      <c r="AC560" s="30"/>
      <c r="AD560" s="33">
        <f>SUM(Table2[[#This Row],[Total value 
CAT A]:[Total value 
CAT E]])</f>
        <v>0</v>
      </c>
      <c r="AE560" s="34"/>
      <c r="AF560" s="34"/>
      <c r="AG560" s="34"/>
      <c r="AH560" s="34"/>
      <c r="AI560" s="34"/>
      <c r="AJ560" s="34"/>
      <c r="AK560" s="34"/>
      <c r="AL560" s="34"/>
    </row>
    <row r="561" spans="1:38" s="35" customFormat="1" ht="56.25" x14ac:dyDescent="0.2">
      <c r="A561" s="25" t="s">
        <v>89</v>
      </c>
      <c r="B561" s="5">
        <v>42592</v>
      </c>
      <c r="C561" s="7">
        <v>0.78125</v>
      </c>
      <c r="D561" s="7">
        <v>0.95833333333333337</v>
      </c>
      <c r="E561" s="29" t="s">
        <v>998</v>
      </c>
      <c r="F561" s="4" t="s">
        <v>45</v>
      </c>
      <c r="G561" s="29" t="s">
        <v>965</v>
      </c>
      <c r="H561" s="25" t="s">
        <v>999</v>
      </c>
      <c r="I561" s="90" t="s">
        <v>119</v>
      </c>
      <c r="J561" s="30"/>
      <c r="K561" s="93">
        <v>163.19999999999999</v>
      </c>
      <c r="L561" s="93">
        <v>110.4</v>
      </c>
      <c r="M561" s="93">
        <v>86.4</v>
      </c>
      <c r="N561" s="93"/>
      <c r="O561" s="93"/>
      <c r="P561" s="30"/>
      <c r="Q561" s="10"/>
      <c r="R561" s="10"/>
      <c r="S561" s="10"/>
      <c r="T561" s="10"/>
      <c r="U561" s="10"/>
      <c r="V561" s="10"/>
      <c r="W561" s="30"/>
      <c r="X561" s="32">
        <f>Table2[[#This Row],[A 
CAT 
€]]*Table2[[#This Row],[required
amount
CAT A]]</f>
        <v>0</v>
      </c>
      <c r="Y561" s="32">
        <f>Table2[[#This Row],[B 
CAT
€]]*Table2[[#This Row],[required 
amount
CAT B]]</f>
        <v>0</v>
      </c>
      <c r="Z561" s="32">
        <f>Table2[[#This Row],[C 
CAT
€]]*Table2[[#This Row],[required 
amount
CAT C]]</f>
        <v>0</v>
      </c>
      <c r="AA561" s="32">
        <f>Table2[[#This Row],[D 
CAT
€]]*Table2[[#This Row],[required 
amount
CAT D]]</f>
        <v>0</v>
      </c>
      <c r="AB561" s="32"/>
      <c r="AC561" s="30"/>
      <c r="AD561" s="33">
        <f>SUM(Table2[[#This Row],[Total value 
CAT A]:[Total value 
CAT E]])</f>
        <v>0</v>
      </c>
      <c r="AE561" s="34"/>
      <c r="AF561" s="34"/>
      <c r="AG561" s="34"/>
      <c r="AH561" s="34"/>
      <c r="AI561" s="34"/>
      <c r="AJ561" s="34"/>
      <c r="AK561" s="34"/>
      <c r="AL561" s="34"/>
    </row>
    <row r="562" spans="1:38" s="35" customFormat="1" ht="45" x14ac:dyDescent="0.2">
      <c r="A562" s="4" t="s">
        <v>89</v>
      </c>
      <c r="B562" s="5">
        <v>42593</v>
      </c>
      <c r="C562" s="27">
        <v>0.5</v>
      </c>
      <c r="D562" s="27">
        <v>0.83333333333333337</v>
      </c>
      <c r="E562" s="29" t="s">
        <v>1000</v>
      </c>
      <c r="F562" s="4" t="s">
        <v>45</v>
      </c>
      <c r="G562" s="29" t="s">
        <v>965</v>
      </c>
      <c r="H562" s="4" t="s">
        <v>1001</v>
      </c>
      <c r="I562" s="91" t="s">
        <v>119</v>
      </c>
      <c r="J562" s="30"/>
      <c r="K562" s="93">
        <v>163.19999999999999</v>
      </c>
      <c r="L562" s="93">
        <v>110.4</v>
      </c>
      <c r="M562" s="93">
        <v>86.4</v>
      </c>
      <c r="N562" s="93"/>
      <c r="O562" s="93"/>
      <c r="P562" s="30"/>
      <c r="Q562" s="10"/>
      <c r="R562" s="10"/>
      <c r="S562" s="10"/>
      <c r="T562" s="10"/>
      <c r="U562" s="10"/>
      <c r="V562" s="10"/>
      <c r="W562" s="30"/>
      <c r="X562" s="32">
        <f>Table2[[#This Row],[A 
CAT 
€]]*Table2[[#This Row],[required
amount
CAT A]]</f>
        <v>0</v>
      </c>
      <c r="Y562" s="32">
        <f>Table2[[#This Row],[B 
CAT
€]]*Table2[[#This Row],[required 
amount
CAT B]]</f>
        <v>0</v>
      </c>
      <c r="Z562" s="32">
        <f>Table2[[#This Row],[C 
CAT
€]]*Table2[[#This Row],[required 
amount
CAT C]]</f>
        <v>0</v>
      </c>
      <c r="AA562" s="32">
        <f>Table2[[#This Row],[D 
CAT
€]]*Table2[[#This Row],[required 
amount
CAT D]]</f>
        <v>0</v>
      </c>
      <c r="AB562" s="32"/>
      <c r="AC562" s="30"/>
      <c r="AD562" s="33">
        <f>SUM(Table2[[#This Row],[Total value 
CAT A]:[Total value 
CAT E]])</f>
        <v>0</v>
      </c>
      <c r="AE562" s="34"/>
      <c r="AF562" s="34"/>
      <c r="AG562" s="34"/>
      <c r="AH562" s="34"/>
      <c r="AI562" s="34"/>
      <c r="AJ562" s="34"/>
      <c r="AK562" s="34"/>
      <c r="AL562" s="34"/>
    </row>
    <row r="563" spans="1:38" s="35" customFormat="1" ht="33.75" x14ac:dyDescent="0.2">
      <c r="A563" s="25" t="s">
        <v>89</v>
      </c>
      <c r="B563" s="2">
        <v>42593</v>
      </c>
      <c r="C563" s="27">
        <v>0.5</v>
      </c>
      <c r="D563" s="27">
        <v>0.83333333333333337</v>
      </c>
      <c r="E563" s="3" t="s">
        <v>1002</v>
      </c>
      <c r="F563" s="4" t="s">
        <v>45</v>
      </c>
      <c r="G563" s="29" t="s">
        <v>91</v>
      </c>
      <c r="H563" s="25" t="s">
        <v>1003</v>
      </c>
      <c r="I563" s="90" t="s">
        <v>119</v>
      </c>
      <c r="J563" s="30"/>
      <c r="K563" s="93">
        <v>67.2</v>
      </c>
      <c r="L563" s="93"/>
      <c r="M563" s="93"/>
      <c r="N563" s="93"/>
      <c r="O563" s="93"/>
      <c r="P563" s="30"/>
      <c r="Q563" s="10"/>
      <c r="R563" s="10"/>
      <c r="S563" s="10"/>
      <c r="T563" s="10"/>
      <c r="U563" s="10"/>
      <c r="V563" s="10"/>
      <c r="W563" s="30"/>
      <c r="X563" s="32">
        <f>Table2[[#This Row],[A 
CAT 
€]]*Table2[[#This Row],[required
amount
CAT A]]</f>
        <v>0</v>
      </c>
      <c r="Y563" s="32">
        <f>Table2[[#This Row],[B 
CAT
€]]*Table2[[#This Row],[required 
amount
CAT B]]</f>
        <v>0</v>
      </c>
      <c r="Z563" s="32">
        <f>Table2[[#This Row],[C 
CAT
€]]*Table2[[#This Row],[required 
amount
CAT C]]</f>
        <v>0</v>
      </c>
      <c r="AA563" s="32">
        <f>Table2[[#This Row],[D 
CAT
€]]*Table2[[#This Row],[required 
amount
CAT D]]</f>
        <v>0</v>
      </c>
      <c r="AB563" s="32"/>
      <c r="AC563" s="30"/>
      <c r="AD563" s="33">
        <f>SUM(Table2[[#This Row],[Total value 
CAT A]:[Total value 
CAT E]])</f>
        <v>0</v>
      </c>
      <c r="AE563" s="34"/>
      <c r="AF563" s="34"/>
      <c r="AG563" s="34"/>
      <c r="AH563" s="34"/>
      <c r="AI563" s="34"/>
      <c r="AJ563" s="34"/>
      <c r="AK563" s="34"/>
      <c r="AL563" s="34"/>
    </row>
    <row r="564" spans="1:38" s="35" customFormat="1" ht="22.5" x14ac:dyDescent="0.2">
      <c r="A564" s="4" t="s">
        <v>89</v>
      </c>
      <c r="B564" s="2">
        <v>42593</v>
      </c>
      <c r="C564" s="7">
        <v>0.5</v>
      </c>
      <c r="D564" s="7">
        <v>0.83333333333333337</v>
      </c>
      <c r="E564" s="3" t="s">
        <v>1004</v>
      </c>
      <c r="F564" s="4" t="s">
        <v>45</v>
      </c>
      <c r="G564" s="29" t="s">
        <v>92</v>
      </c>
      <c r="H564" s="4" t="s">
        <v>1005</v>
      </c>
      <c r="I564" s="91" t="s">
        <v>119</v>
      </c>
      <c r="J564" s="30"/>
      <c r="K564" s="93">
        <v>67.2</v>
      </c>
      <c r="L564" s="93"/>
      <c r="M564" s="93"/>
      <c r="N564" s="93"/>
      <c r="O564" s="93"/>
      <c r="P564" s="30"/>
      <c r="Q564" s="10"/>
      <c r="R564" s="10"/>
      <c r="S564" s="10"/>
      <c r="T564" s="10"/>
      <c r="U564" s="10"/>
      <c r="V564" s="10"/>
      <c r="W564" s="30"/>
      <c r="X564" s="32">
        <f>Table2[[#This Row],[A 
CAT 
€]]*Table2[[#This Row],[required
amount
CAT A]]</f>
        <v>0</v>
      </c>
      <c r="Y564" s="32">
        <f>Table2[[#This Row],[B 
CAT
€]]*Table2[[#This Row],[required 
amount
CAT B]]</f>
        <v>0</v>
      </c>
      <c r="Z564" s="32">
        <f>Table2[[#This Row],[C 
CAT
€]]*Table2[[#This Row],[required 
amount
CAT C]]</f>
        <v>0</v>
      </c>
      <c r="AA564" s="32">
        <f>Table2[[#This Row],[D 
CAT
€]]*Table2[[#This Row],[required 
amount
CAT D]]</f>
        <v>0</v>
      </c>
      <c r="AB564" s="32"/>
      <c r="AC564" s="30"/>
      <c r="AD564" s="33">
        <f>SUM(Table2[[#This Row],[Total value 
CAT A]:[Total value 
CAT E]])</f>
        <v>0</v>
      </c>
      <c r="AE564" s="34"/>
      <c r="AF564" s="34"/>
      <c r="AG564" s="34"/>
      <c r="AH564" s="34"/>
      <c r="AI564" s="34"/>
      <c r="AJ564" s="34"/>
      <c r="AK564" s="34"/>
      <c r="AL564" s="34"/>
    </row>
    <row r="565" spans="1:38" s="35" customFormat="1" ht="22.5" x14ac:dyDescent="0.2">
      <c r="A565" s="25" t="s">
        <v>89</v>
      </c>
      <c r="B565" s="2">
        <v>42594</v>
      </c>
      <c r="C565" s="27">
        <v>0.5</v>
      </c>
      <c r="D565" s="27">
        <v>0.83333333333333337</v>
      </c>
      <c r="E565" s="3" t="s">
        <v>1006</v>
      </c>
      <c r="F565" s="4" t="s">
        <v>45</v>
      </c>
      <c r="G565" s="29" t="s">
        <v>965</v>
      </c>
      <c r="H565" s="25" t="s">
        <v>1007</v>
      </c>
      <c r="I565" s="90" t="s">
        <v>119</v>
      </c>
      <c r="J565" s="30"/>
      <c r="K565" s="93">
        <v>328</v>
      </c>
      <c r="L565" s="93">
        <v>201.6</v>
      </c>
      <c r="M565" s="93">
        <v>105.6</v>
      </c>
      <c r="N565" s="93"/>
      <c r="O565" s="93"/>
      <c r="P565" s="30"/>
      <c r="Q565" s="10"/>
      <c r="R565" s="10"/>
      <c r="S565" s="10"/>
      <c r="T565" s="10"/>
      <c r="U565" s="10"/>
      <c r="V565" s="10"/>
      <c r="W565" s="30"/>
      <c r="X565" s="32">
        <f>Table2[[#This Row],[A 
CAT 
€]]*Table2[[#This Row],[required
amount
CAT A]]</f>
        <v>0</v>
      </c>
      <c r="Y565" s="32">
        <f>Table2[[#This Row],[B 
CAT
€]]*Table2[[#This Row],[required 
amount
CAT B]]</f>
        <v>0</v>
      </c>
      <c r="Z565" s="32">
        <f>Table2[[#This Row],[C 
CAT
€]]*Table2[[#This Row],[required 
amount
CAT C]]</f>
        <v>0</v>
      </c>
      <c r="AA565" s="32">
        <f>Table2[[#This Row],[D 
CAT
€]]*Table2[[#This Row],[required 
amount
CAT D]]</f>
        <v>0</v>
      </c>
      <c r="AB565" s="32"/>
      <c r="AC565" s="30"/>
      <c r="AD565" s="33">
        <f>SUM(Table2[[#This Row],[Total value 
CAT A]:[Total value 
CAT E]])</f>
        <v>0</v>
      </c>
      <c r="AE565" s="34"/>
      <c r="AF565" s="34"/>
      <c r="AG565" s="34"/>
      <c r="AH565" s="34"/>
      <c r="AI565" s="34"/>
      <c r="AJ565" s="34"/>
      <c r="AK565" s="34"/>
      <c r="AL565" s="34"/>
    </row>
    <row r="566" spans="1:38" s="35" customFormat="1" ht="33.75" x14ac:dyDescent="0.2">
      <c r="A566" s="4" t="s">
        <v>89</v>
      </c>
      <c r="B566" s="2">
        <v>42594</v>
      </c>
      <c r="C566" s="27">
        <v>0.5</v>
      </c>
      <c r="D566" s="27">
        <v>0.83333333333333337</v>
      </c>
      <c r="E566" s="29" t="s">
        <v>1008</v>
      </c>
      <c r="F566" s="4" t="s">
        <v>45</v>
      </c>
      <c r="G566" s="29" t="s">
        <v>91</v>
      </c>
      <c r="H566" s="4" t="s">
        <v>1009</v>
      </c>
      <c r="I566" s="91" t="s">
        <v>119</v>
      </c>
      <c r="J566" s="30"/>
      <c r="K566" s="93">
        <v>67.2</v>
      </c>
      <c r="L566" s="93"/>
      <c r="M566" s="93"/>
      <c r="N566" s="93"/>
      <c r="O566" s="93"/>
      <c r="P566" s="30"/>
      <c r="Q566" s="10"/>
      <c r="R566" s="10"/>
      <c r="S566" s="10"/>
      <c r="T566" s="10"/>
      <c r="U566" s="10"/>
      <c r="V566" s="10"/>
      <c r="W566" s="30"/>
      <c r="X566" s="32">
        <f>Table2[[#This Row],[A 
CAT 
€]]*Table2[[#This Row],[required
amount
CAT A]]</f>
        <v>0</v>
      </c>
      <c r="Y566" s="32">
        <f>Table2[[#This Row],[B 
CAT
€]]*Table2[[#This Row],[required 
amount
CAT B]]</f>
        <v>0</v>
      </c>
      <c r="Z566" s="32">
        <f>Table2[[#This Row],[C 
CAT
€]]*Table2[[#This Row],[required 
amount
CAT C]]</f>
        <v>0</v>
      </c>
      <c r="AA566" s="32">
        <f>Table2[[#This Row],[D 
CAT
€]]*Table2[[#This Row],[required 
amount
CAT D]]</f>
        <v>0</v>
      </c>
      <c r="AB566" s="32"/>
      <c r="AC566" s="30"/>
      <c r="AD566" s="33">
        <f>SUM(Table2[[#This Row],[Total value 
CAT A]:[Total value 
CAT E]])</f>
        <v>0</v>
      </c>
      <c r="AE566" s="34"/>
      <c r="AF566" s="34"/>
      <c r="AG566" s="34"/>
      <c r="AH566" s="34"/>
      <c r="AI566" s="34"/>
      <c r="AJ566" s="34"/>
      <c r="AK566" s="34"/>
      <c r="AL566" s="34"/>
    </row>
    <row r="567" spans="1:38" s="35" customFormat="1" ht="33.75" x14ac:dyDescent="0.2">
      <c r="A567" s="4" t="s">
        <v>89</v>
      </c>
      <c r="B567" s="2">
        <v>42595</v>
      </c>
      <c r="C567" s="27">
        <v>0.5</v>
      </c>
      <c r="D567" s="27">
        <v>0.83333333333333337</v>
      </c>
      <c r="E567" s="29" t="s">
        <v>1010</v>
      </c>
      <c r="F567" s="4" t="s">
        <v>45</v>
      </c>
      <c r="G567" s="29" t="s">
        <v>90</v>
      </c>
      <c r="H567" s="4" t="s">
        <v>1011</v>
      </c>
      <c r="I567" s="91" t="s">
        <v>119</v>
      </c>
      <c r="J567" s="30"/>
      <c r="K567" s="93">
        <v>328</v>
      </c>
      <c r="L567" s="93">
        <v>201.6</v>
      </c>
      <c r="M567" s="93">
        <v>105.6</v>
      </c>
      <c r="N567" s="93"/>
      <c r="O567" s="93"/>
      <c r="P567" s="30"/>
      <c r="Q567" s="10"/>
      <c r="R567" s="10"/>
      <c r="S567" s="10"/>
      <c r="T567" s="10"/>
      <c r="U567" s="10"/>
      <c r="V567" s="10"/>
      <c r="W567" s="30"/>
      <c r="X567" s="32">
        <f>Table2[[#This Row],[A 
CAT 
€]]*Table2[[#This Row],[required
amount
CAT A]]</f>
        <v>0</v>
      </c>
      <c r="Y567" s="32">
        <f>Table2[[#This Row],[B 
CAT
€]]*Table2[[#This Row],[required 
amount
CAT B]]</f>
        <v>0</v>
      </c>
      <c r="Z567" s="32">
        <f>Table2[[#This Row],[C 
CAT
€]]*Table2[[#This Row],[required 
amount
CAT C]]</f>
        <v>0</v>
      </c>
      <c r="AA567" s="32">
        <f>Table2[[#This Row],[D 
CAT
€]]*Table2[[#This Row],[required 
amount
CAT D]]</f>
        <v>0</v>
      </c>
      <c r="AB567" s="32"/>
      <c r="AC567" s="30"/>
      <c r="AD567" s="33">
        <f>SUM(Table2[[#This Row],[Total value 
CAT A]:[Total value 
CAT E]])</f>
        <v>0</v>
      </c>
      <c r="AE567" s="34"/>
      <c r="AF567" s="34"/>
      <c r="AG567" s="34"/>
      <c r="AH567" s="34"/>
      <c r="AI567" s="34"/>
      <c r="AJ567" s="34"/>
      <c r="AK567" s="34"/>
      <c r="AL567" s="34"/>
    </row>
    <row r="568" spans="1:38" s="35" customFormat="1" ht="22.5" x14ac:dyDescent="0.2">
      <c r="A568" s="25" t="s">
        <v>89</v>
      </c>
      <c r="B568" s="2">
        <v>42595</v>
      </c>
      <c r="C568" s="27">
        <v>0.5</v>
      </c>
      <c r="D568" s="27">
        <v>0.83333333333333337</v>
      </c>
      <c r="E568" s="3" t="s">
        <v>1012</v>
      </c>
      <c r="F568" s="4" t="s">
        <v>45</v>
      </c>
      <c r="G568" s="29" t="s">
        <v>91</v>
      </c>
      <c r="H568" s="25" t="s">
        <v>1013</v>
      </c>
      <c r="I568" s="90" t="s">
        <v>119</v>
      </c>
      <c r="J568" s="30"/>
      <c r="K568" s="93">
        <v>67.2</v>
      </c>
      <c r="L568" s="93"/>
      <c r="M568" s="93"/>
      <c r="N568" s="93"/>
      <c r="O568" s="93"/>
      <c r="P568" s="30"/>
      <c r="Q568" s="10"/>
      <c r="R568" s="10"/>
      <c r="S568" s="10"/>
      <c r="T568" s="10"/>
      <c r="U568" s="10"/>
      <c r="V568" s="10"/>
      <c r="W568" s="30"/>
      <c r="X568" s="32">
        <f>Table2[[#This Row],[A 
CAT 
€]]*Table2[[#This Row],[required
amount
CAT A]]</f>
        <v>0</v>
      </c>
      <c r="Y568" s="32">
        <f>Table2[[#This Row],[B 
CAT
€]]*Table2[[#This Row],[required 
amount
CAT B]]</f>
        <v>0</v>
      </c>
      <c r="Z568" s="32">
        <f>Table2[[#This Row],[C 
CAT
€]]*Table2[[#This Row],[required 
amount
CAT C]]</f>
        <v>0</v>
      </c>
      <c r="AA568" s="32">
        <f>Table2[[#This Row],[D 
CAT
€]]*Table2[[#This Row],[required 
amount
CAT D]]</f>
        <v>0</v>
      </c>
      <c r="AB568" s="32"/>
      <c r="AC568" s="30"/>
      <c r="AD568" s="33">
        <f>SUM(Table2[[#This Row],[Total value 
CAT A]:[Total value 
CAT E]])</f>
        <v>0</v>
      </c>
      <c r="AE568" s="34"/>
      <c r="AF568" s="34"/>
      <c r="AG568" s="34"/>
      <c r="AH568" s="34"/>
      <c r="AI568" s="34"/>
      <c r="AJ568" s="34"/>
      <c r="AK568" s="34"/>
      <c r="AL568" s="34"/>
    </row>
    <row r="569" spans="1:38" s="35" customFormat="1" ht="33.75" x14ac:dyDescent="0.2">
      <c r="A569" s="4" t="s">
        <v>89</v>
      </c>
      <c r="B569" s="2">
        <v>42596</v>
      </c>
      <c r="C569" s="7">
        <v>0.5</v>
      </c>
      <c r="D569" s="7">
        <v>0.83333333333333337</v>
      </c>
      <c r="E569" s="3" t="s">
        <v>1014</v>
      </c>
      <c r="F569" s="4" t="s">
        <v>45</v>
      </c>
      <c r="G569" s="29" t="s">
        <v>90</v>
      </c>
      <c r="H569" s="4" t="s">
        <v>1015</v>
      </c>
      <c r="I569" s="91" t="s">
        <v>119</v>
      </c>
      <c r="J569" s="30"/>
      <c r="K569" s="93">
        <v>328</v>
      </c>
      <c r="L569" s="93">
        <v>201.6</v>
      </c>
      <c r="M569" s="93">
        <v>105.6</v>
      </c>
      <c r="N569" s="93"/>
      <c r="O569" s="93"/>
      <c r="P569" s="30"/>
      <c r="Q569" s="10"/>
      <c r="R569" s="10"/>
      <c r="S569" s="10"/>
      <c r="T569" s="10"/>
      <c r="U569" s="10"/>
      <c r="V569" s="10"/>
      <c r="W569" s="30"/>
      <c r="X569" s="32">
        <f>Table2[[#This Row],[A 
CAT 
€]]*Table2[[#This Row],[required
amount
CAT A]]</f>
        <v>0</v>
      </c>
      <c r="Y569" s="32">
        <f>Table2[[#This Row],[B 
CAT
€]]*Table2[[#This Row],[required 
amount
CAT B]]</f>
        <v>0</v>
      </c>
      <c r="Z569" s="32">
        <f>Table2[[#This Row],[C 
CAT
€]]*Table2[[#This Row],[required 
amount
CAT C]]</f>
        <v>0</v>
      </c>
      <c r="AA569" s="32">
        <f>Table2[[#This Row],[D 
CAT
€]]*Table2[[#This Row],[required 
amount
CAT D]]</f>
        <v>0</v>
      </c>
      <c r="AB569" s="32"/>
      <c r="AC569" s="30"/>
      <c r="AD569" s="33">
        <f>SUM(Table2[[#This Row],[Total value 
CAT A]:[Total value 
CAT E]])</f>
        <v>0</v>
      </c>
      <c r="AE569" s="34"/>
      <c r="AF569" s="34"/>
      <c r="AG569" s="34"/>
      <c r="AH569" s="34"/>
      <c r="AI569" s="34"/>
      <c r="AJ569" s="34"/>
      <c r="AK569" s="34"/>
      <c r="AL569" s="34"/>
    </row>
    <row r="570" spans="1:38" s="35" customFormat="1" ht="22.5" x14ac:dyDescent="0.2">
      <c r="A570" s="25" t="s">
        <v>32</v>
      </c>
      <c r="B570" s="2">
        <v>42600</v>
      </c>
      <c r="C570" s="27">
        <v>0.45833333333333331</v>
      </c>
      <c r="D570" s="27">
        <v>0.58333333333333337</v>
      </c>
      <c r="E570" s="3" t="s">
        <v>1016</v>
      </c>
      <c r="F570" s="4" t="s">
        <v>43</v>
      </c>
      <c r="G570" s="29" t="s">
        <v>57</v>
      </c>
      <c r="H570" s="25" t="s">
        <v>1017</v>
      </c>
      <c r="I570" s="90" t="s">
        <v>119</v>
      </c>
      <c r="J570" s="30"/>
      <c r="K570" s="93">
        <v>33.6</v>
      </c>
      <c r="L570" s="93"/>
      <c r="M570" s="93"/>
      <c r="N570" s="93"/>
      <c r="O570" s="93"/>
      <c r="P570" s="30"/>
      <c r="Q570" s="10"/>
      <c r="R570" s="10"/>
      <c r="S570" s="10"/>
      <c r="T570" s="10"/>
      <c r="U570" s="10"/>
      <c r="V570" s="10"/>
      <c r="W570" s="30"/>
      <c r="X570" s="32">
        <f>Table2[[#This Row],[A 
CAT 
€]]*Table2[[#This Row],[required
amount
CAT A]]</f>
        <v>0</v>
      </c>
      <c r="Y570" s="32">
        <f>Table2[[#This Row],[B 
CAT
€]]*Table2[[#This Row],[required 
amount
CAT B]]</f>
        <v>0</v>
      </c>
      <c r="Z570" s="32">
        <f>Table2[[#This Row],[C 
CAT
€]]*Table2[[#This Row],[required 
amount
CAT C]]</f>
        <v>0</v>
      </c>
      <c r="AA570" s="32">
        <f>Table2[[#This Row],[D 
CAT
€]]*Table2[[#This Row],[required 
amount
CAT D]]</f>
        <v>0</v>
      </c>
      <c r="AB570" s="32"/>
      <c r="AC570" s="30"/>
      <c r="AD570" s="33">
        <f>SUM(Table2[[#This Row],[Total value 
CAT A]:[Total value 
CAT E]])</f>
        <v>0</v>
      </c>
      <c r="AE570" s="34"/>
      <c r="AF570" s="34"/>
      <c r="AG570" s="34"/>
      <c r="AH570" s="34"/>
      <c r="AI570" s="34"/>
      <c r="AJ570" s="34"/>
      <c r="AK570" s="34"/>
      <c r="AL570" s="34"/>
    </row>
    <row r="571" spans="1:38" s="35" customFormat="1" ht="22.5" x14ac:dyDescent="0.2">
      <c r="A571" s="4" t="s">
        <v>32</v>
      </c>
      <c r="B571" s="2">
        <v>42602</v>
      </c>
      <c r="C571" s="27">
        <v>0.45833333333333331</v>
      </c>
      <c r="D571" s="27">
        <v>0.5625</v>
      </c>
      <c r="E571" s="29" t="s">
        <v>1018</v>
      </c>
      <c r="F571" s="4" t="s">
        <v>43</v>
      </c>
      <c r="G571" s="29" t="s">
        <v>57</v>
      </c>
      <c r="H571" s="4" t="s">
        <v>1019</v>
      </c>
      <c r="I571" s="91" t="s">
        <v>119</v>
      </c>
      <c r="J571" s="30"/>
      <c r="K571" s="93">
        <v>33.6</v>
      </c>
      <c r="L571" s="93"/>
      <c r="M571" s="93"/>
      <c r="N571" s="93"/>
      <c r="O571" s="93"/>
      <c r="P571" s="30"/>
      <c r="Q571" s="10"/>
      <c r="R571" s="10"/>
      <c r="S571" s="10"/>
      <c r="T571" s="10"/>
      <c r="U571" s="10"/>
      <c r="V571" s="10"/>
      <c r="W571" s="30"/>
      <c r="X571" s="32">
        <f>Table2[[#This Row],[A 
CAT 
€]]*Table2[[#This Row],[required
amount
CAT A]]</f>
        <v>0</v>
      </c>
      <c r="Y571" s="32">
        <f>Table2[[#This Row],[B 
CAT
€]]*Table2[[#This Row],[required 
amount
CAT B]]</f>
        <v>0</v>
      </c>
      <c r="Z571" s="32">
        <f>Table2[[#This Row],[C 
CAT
€]]*Table2[[#This Row],[required 
amount
CAT C]]</f>
        <v>0</v>
      </c>
      <c r="AA571" s="32">
        <f>Table2[[#This Row],[D 
CAT
€]]*Table2[[#This Row],[required 
amount
CAT D]]</f>
        <v>0</v>
      </c>
      <c r="AB571" s="32"/>
      <c r="AC571" s="30"/>
      <c r="AD571" s="33">
        <f>SUM(Table2[[#This Row],[Total value 
CAT A]:[Total value 
CAT E]])</f>
        <v>0</v>
      </c>
      <c r="AE571" s="34"/>
      <c r="AF571" s="34"/>
      <c r="AG571" s="34"/>
      <c r="AH571" s="34"/>
      <c r="AI571" s="34"/>
      <c r="AJ571" s="34"/>
      <c r="AK571" s="34"/>
      <c r="AL571" s="34"/>
    </row>
    <row r="572" spans="1:38" s="35" customFormat="1" ht="11.25" x14ac:dyDescent="0.2">
      <c r="A572" s="25" t="s">
        <v>27</v>
      </c>
      <c r="B572" s="5">
        <v>42588</v>
      </c>
      <c r="C572" s="7">
        <v>0.39583333333333331</v>
      </c>
      <c r="D572" s="7">
        <v>0.55555555555555558</v>
      </c>
      <c r="E572" s="25" t="s">
        <v>1020</v>
      </c>
      <c r="F572" s="4" t="s">
        <v>67</v>
      </c>
      <c r="G572" s="29" t="s">
        <v>103</v>
      </c>
      <c r="H572" s="25" t="s">
        <v>1021</v>
      </c>
      <c r="I572" s="90" t="s">
        <v>119</v>
      </c>
      <c r="J572" s="30"/>
      <c r="K572" s="93">
        <v>168</v>
      </c>
      <c r="L572" s="93">
        <v>134.4</v>
      </c>
      <c r="M572" s="93">
        <v>76.8</v>
      </c>
      <c r="N572" s="93">
        <v>48</v>
      </c>
      <c r="O572" s="93"/>
      <c r="P572" s="30"/>
      <c r="Q572" s="10"/>
      <c r="R572" s="10"/>
      <c r="S572" s="10"/>
      <c r="T572" s="10"/>
      <c r="U572" s="10"/>
      <c r="V572" s="10"/>
      <c r="W572" s="30"/>
      <c r="X572" s="32">
        <f>Table2[[#This Row],[A 
CAT 
€]]*Table2[[#This Row],[required
amount
CAT A]]</f>
        <v>0</v>
      </c>
      <c r="Y572" s="32">
        <f>Table2[[#This Row],[B 
CAT
€]]*Table2[[#This Row],[required 
amount
CAT B]]</f>
        <v>0</v>
      </c>
      <c r="Z572" s="32">
        <f>Table2[[#This Row],[C 
CAT
€]]*Table2[[#This Row],[required 
amount
CAT C]]</f>
        <v>0</v>
      </c>
      <c r="AA572" s="32">
        <f>Table2[[#This Row],[D 
CAT
€]]*Table2[[#This Row],[required 
amount
CAT D]]</f>
        <v>0</v>
      </c>
      <c r="AB572" s="32"/>
      <c r="AC572" s="30"/>
      <c r="AD572" s="33">
        <f>SUM(Table2[[#This Row],[Total value 
CAT A]:[Total value 
CAT E]])</f>
        <v>0</v>
      </c>
      <c r="AE572" s="34"/>
      <c r="AF572" s="34"/>
      <c r="AG572" s="34"/>
      <c r="AH572" s="34"/>
      <c r="AI572" s="34"/>
      <c r="AJ572" s="34"/>
      <c r="AK572" s="34"/>
      <c r="AL572" s="34"/>
    </row>
    <row r="573" spans="1:38" s="35" customFormat="1" ht="11.25" x14ac:dyDescent="0.2">
      <c r="A573" s="4" t="s">
        <v>27</v>
      </c>
      <c r="B573" s="5">
        <v>42588</v>
      </c>
      <c r="C573" s="27">
        <v>0.625</v>
      </c>
      <c r="D573" s="27">
        <v>0.78472222222222221</v>
      </c>
      <c r="E573" s="25" t="s">
        <v>1020</v>
      </c>
      <c r="F573" s="4" t="s">
        <v>67</v>
      </c>
      <c r="G573" s="29" t="s">
        <v>103</v>
      </c>
      <c r="H573" s="4" t="s">
        <v>1022</v>
      </c>
      <c r="I573" s="91" t="s">
        <v>119</v>
      </c>
      <c r="J573" s="30"/>
      <c r="K573" s="93">
        <v>168</v>
      </c>
      <c r="L573" s="93">
        <v>134.4</v>
      </c>
      <c r="M573" s="93">
        <v>76.8</v>
      </c>
      <c r="N573" s="93">
        <v>48</v>
      </c>
      <c r="O573" s="93"/>
      <c r="P573" s="30"/>
      <c r="Q573" s="10"/>
      <c r="R573" s="10"/>
      <c r="S573" s="10"/>
      <c r="T573" s="10"/>
      <c r="U573" s="10"/>
      <c r="V573" s="10"/>
      <c r="W573" s="30"/>
      <c r="X573" s="32">
        <f>Table2[[#This Row],[A 
CAT 
€]]*Table2[[#This Row],[required
amount
CAT A]]</f>
        <v>0</v>
      </c>
      <c r="Y573" s="32">
        <f>Table2[[#This Row],[B 
CAT
€]]*Table2[[#This Row],[required 
amount
CAT B]]</f>
        <v>0</v>
      </c>
      <c r="Z573" s="32">
        <f>Table2[[#This Row],[C 
CAT
€]]*Table2[[#This Row],[required 
amount
CAT C]]</f>
        <v>0</v>
      </c>
      <c r="AA573" s="32">
        <f>Table2[[#This Row],[D 
CAT
€]]*Table2[[#This Row],[required 
amount
CAT D]]</f>
        <v>0</v>
      </c>
      <c r="AB573" s="32"/>
      <c r="AC573" s="30"/>
      <c r="AD573" s="33">
        <f>SUM(Table2[[#This Row],[Total value 
CAT A]:[Total value 
CAT E]])</f>
        <v>0</v>
      </c>
      <c r="AE573" s="34"/>
      <c r="AF573" s="34"/>
      <c r="AG573" s="34"/>
      <c r="AH573" s="34"/>
      <c r="AI573" s="34"/>
      <c r="AJ573" s="34"/>
      <c r="AK573" s="34"/>
      <c r="AL573" s="34"/>
    </row>
    <row r="574" spans="1:38" s="35" customFormat="1" ht="11.25" x14ac:dyDescent="0.2">
      <c r="A574" s="25" t="s">
        <v>27</v>
      </c>
      <c r="B574" s="5">
        <v>42588</v>
      </c>
      <c r="C574" s="8">
        <v>0.85416666666666663</v>
      </c>
      <c r="D574" s="8">
        <v>1.3888888888888888E-2</v>
      </c>
      <c r="E574" s="29" t="s">
        <v>1020</v>
      </c>
      <c r="F574" s="4" t="s">
        <v>67</v>
      </c>
      <c r="G574" s="29" t="s">
        <v>103</v>
      </c>
      <c r="H574" s="25" t="s">
        <v>1023</v>
      </c>
      <c r="I574" s="90" t="s">
        <v>119</v>
      </c>
      <c r="J574" s="30"/>
      <c r="K574" s="93">
        <v>168</v>
      </c>
      <c r="L574" s="93">
        <v>134.4</v>
      </c>
      <c r="M574" s="93">
        <v>76.8</v>
      </c>
      <c r="N574" s="93">
        <v>48</v>
      </c>
      <c r="O574" s="93"/>
      <c r="P574" s="30"/>
      <c r="Q574" s="10"/>
      <c r="R574" s="10"/>
      <c r="S574" s="10"/>
      <c r="T574" s="10"/>
      <c r="U574" s="10"/>
      <c r="V574" s="10"/>
      <c r="W574" s="30"/>
      <c r="X574" s="32">
        <f>Table2[[#This Row],[A 
CAT 
€]]*Table2[[#This Row],[required
amount
CAT A]]</f>
        <v>0</v>
      </c>
      <c r="Y574" s="32">
        <f>Table2[[#This Row],[B 
CAT
€]]*Table2[[#This Row],[required 
amount
CAT B]]</f>
        <v>0</v>
      </c>
      <c r="Z574" s="32">
        <f>Table2[[#This Row],[C 
CAT
€]]*Table2[[#This Row],[required 
amount
CAT C]]</f>
        <v>0</v>
      </c>
      <c r="AA574" s="32">
        <f>Table2[[#This Row],[D 
CAT
€]]*Table2[[#This Row],[required 
amount
CAT D]]</f>
        <v>0</v>
      </c>
      <c r="AB574" s="32"/>
      <c r="AC574" s="30"/>
      <c r="AD574" s="33">
        <f>SUM(Table2[[#This Row],[Total value 
CAT A]:[Total value 
CAT E]])</f>
        <v>0</v>
      </c>
      <c r="AE574" s="34"/>
      <c r="AF574" s="34"/>
      <c r="AG574" s="34"/>
      <c r="AH574" s="34"/>
      <c r="AI574" s="34"/>
      <c r="AJ574" s="34"/>
      <c r="AK574" s="34"/>
      <c r="AL574" s="34"/>
    </row>
    <row r="575" spans="1:38" s="35" customFormat="1" ht="11.25" x14ac:dyDescent="0.2">
      <c r="A575" s="4" t="s">
        <v>27</v>
      </c>
      <c r="B575" s="5">
        <v>42589</v>
      </c>
      <c r="C575" s="8">
        <v>0.39583333333333331</v>
      </c>
      <c r="D575" s="8">
        <v>0.55555555555555558</v>
      </c>
      <c r="E575" s="29" t="s">
        <v>1024</v>
      </c>
      <c r="F575" s="4" t="s">
        <v>67</v>
      </c>
      <c r="G575" s="29" t="s">
        <v>103</v>
      </c>
      <c r="H575" s="4" t="s">
        <v>1025</v>
      </c>
      <c r="I575" s="91" t="s">
        <v>119</v>
      </c>
      <c r="J575" s="30"/>
      <c r="K575" s="93">
        <v>168</v>
      </c>
      <c r="L575" s="93">
        <v>134.4</v>
      </c>
      <c r="M575" s="93">
        <v>76.8</v>
      </c>
      <c r="N575" s="93">
        <v>48</v>
      </c>
      <c r="O575" s="93"/>
      <c r="P575" s="30"/>
      <c r="Q575" s="10"/>
      <c r="R575" s="10"/>
      <c r="S575" s="10"/>
      <c r="T575" s="10"/>
      <c r="U575" s="10"/>
      <c r="V575" s="10"/>
      <c r="W575" s="30"/>
      <c r="X575" s="32">
        <f>Table2[[#This Row],[A 
CAT 
€]]*Table2[[#This Row],[required
amount
CAT A]]</f>
        <v>0</v>
      </c>
      <c r="Y575" s="32">
        <f>Table2[[#This Row],[B 
CAT
€]]*Table2[[#This Row],[required 
amount
CAT B]]</f>
        <v>0</v>
      </c>
      <c r="Z575" s="32">
        <f>Table2[[#This Row],[C 
CAT
€]]*Table2[[#This Row],[required 
amount
CAT C]]</f>
        <v>0</v>
      </c>
      <c r="AA575" s="32">
        <f>Table2[[#This Row],[D 
CAT
€]]*Table2[[#This Row],[required 
amount
CAT D]]</f>
        <v>0</v>
      </c>
      <c r="AB575" s="32"/>
      <c r="AC575" s="30"/>
      <c r="AD575" s="33">
        <f>SUM(Table2[[#This Row],[Total value 
CAT A]:[Total value 
CAT E]])</f>
        <v>0</v>
      </c>
      <c r="AE575" s="34"/>
      <c r="AF575" s="34"/>
      <c r="AG575" s="34"/>
      <c r="AH575" s="34"/>
      <c r="AI575" s="34"/>
      <c r="AJ575" s="34"/>
      <c r="AK575" s="34"/>
      <c r="AL575" s="34"/>
    </row>
    <row r="576" spans="1:38" s="35" customFormat="1" ht="11.25" x14ac:dyDescent="0.2">
      <c r="A576" s="25" t="s">
        <v>27</v>
      </c>
      <c r="B576" s="5">
        <v>42589</v>
      </c>
      <c r="C576" s="8">
        <v>0.625</v>
      </c>
      <c r="D576" s="8">
        <v>0.78472222222222221</v>
      </c>
      <c r="E576" s="29" t="s">
        <v>1024</v>
      </c>
      <c r="F576" s="4" t="s">
        <v>67</v>
      </c>
      <c r="G576" s="29" t="s">
        <v>103</v>
      </c>
      <c r="H576" s="25" t="s">
        <v>1026</v>
      </c>
      <c r="I576" s="90" t="s">
        <v>119</v>
      </c>
      <c r="J576" s="30"/>
      <c r="K576" s="93">
        <v>168</v>
      </c>
      <c r="L576" s="93">
        <v>134.4</v>
      </c>
      <c r="M576" s="93">
        <v>76.8</v>
      </c>
      <c r="N576" s="93">
        <v>48</v>
      </c>
      <c r="O576" s="93"/>
      <c r="P576" s="30"/>
      <c r="Q576" s="10"/>
      <c r="R576" s="10"/>
      <c r="S576" s="10"/>
      <c r="T576" s="10"/>
      <c r="U576" s="10"/>
      <c r="V576" s="10"/>
      <c r="W576" s="30"/>
      <c r="X576" s="32">
        <f>Table2[[#This Row],[A 
CAT 
€]]*Table2[[#This Row],[required
amount
CAT A]]</f>
        <v>0</v>
      </c>
      <c r="Y576" s="32">
        <f>Table2[[#This Row],[B 
CAT
€]]*Table2[[#This Row],[required 
amount
CAT B]]</f>
        <v>0</v>
      </c>
      <c r="Z576" s="32">
        <f>Table2[[#This Row],[C 
CAT
€]]*Table2[[#This Row],[required 
amount
CAT C]]</f>
        <v>0</v>
      </c>
      <c r="AA576" s="32">
        <f>Table2[[#This Row],[D 
CAT
€]]*Table2[[#This Row],[required 
amount
CAT D]]</f>
        <v>0</v>
      </c>
      <c r="AB576" s="32"/>
      <c r="AC576" s="30"/>
      <c r="AD576" s="33">
        <f>SUM(Table2[[#This Row],[Total value 
CAT A]:[Total value 
CAT E]])</f>
        <v>0</v>
      </c>
      <c r="AE576" s="34"/>
      <c r="AF576" s="34"/>
      <c r="AG576" s="34"/>
      <c r="AH576" s="34"/>
      <c r="AI576" s="34"/>
      <c r="AJ576" s="34"/>
      <c r="AK576" s="34"/>
      <c r="AL576" s="34"/>
    </row>
    <row r="577" spans="1:38" s="35" customFormat="1" ht="11.25" x14ac:dyDescent="0.2">
      <c r="A577" s="4" t="s">
        <v>27</v>
      </c>
      <c r="B577" s="5">
        <v>42589</v>
      </c>
      <c r="C577" s="8">
        <v>0.85416666666666663</v>
      </c>
      <c r="D577" s="8">
        <v>1.3888888888888888E-2</v>
      </c>
      <c r="E577" s="29" t="s">
        <v>1024</v>
      </c>
      <c r="F577" s="4" t="s">
        <v>67</v>
      </c>
      <c r="G577" s="29" t="s">
        <v>103</v>
      </c>
      <c r="H577" s="4" t="s">
        <v>1027</v>
      </c>
      <c r="I577" s="91" t="s">
        <v>119</v>
      </c>
      <c r="J577" s="30"/>
      <c r="K577" s="93">
        <v>168</v>
      </c>
      <c r="L577" s="93">
        <v>134.4</v>
      </c>
      <c r="M577" s="93">
        <v>76.8</v>
      </c>
      <c r="N577" s="93">
        <v>48</v>
      </c>
      <c r="O577" s="93"/>
      <c r="P577" s="30"/>
      <c r="Q577" s="10"/>
      <c r="R577" s="10"/>
      <c r="S577" s="10"/>
      <c r="T577" s="10"/>
      <c r="U577" s="10"/>
      <c r="V577" s="10"/>
      <c r="W577" s="30"/>
      <c r="X577" s="32">
        <f>Table2[[#This Row],[A 
CAT 
€]]*Table2[[#This Row],[required
amount
CAT A]]</f>
        <v>0</v>
      </c>
      <c r="Y577" s="32">
        <f>Table2[[#This Row],[B 
CAT
€]]*Table2[[#This Row],[required 
amount
CAT B]]</f>
        <v>0</v>
      </c>
      <c r="Z577" s="32">
        <f>Table2[[#This Row],[C 
CAT
€]]*Table2[[#This Row],[required 
amount
CAT C]]</f>
        <v>0</v>
      </c>
      <c r="AA577" s="32">
        <f>Table2[[#This Row],[D 
CAT
€]]*Table2[[#This Row],[required 
amount
CAT D]]</f>
        <v>0</v>
      </c>
      <c r="AB577" s="32"/>
      <c r="AC577" s="30"/>
      <c r="AD577" s="33">
        <f>SUM(Table2[[#This Row],[Total value 
CAT A]:[Total value 
CAT E]])</f>
        <v>0</v>
      </c>
      <c r="AE577" s="34"/>
      <c r="AF577" s="34"/>
      <c r="AG577" s="34"/>
      <c r="AH577" s="34"/>
      <c r="AI577" s="34"/>
      <c r="AJ577" s="34"/>
      <c r="AK577" s="34"/>
      <c r="AL577" s="34"/>
    </row>
    <row r="578" spans="1:38" s="35" customFormat="1" ht="11.25" x14ac:dyDescent="0.2">
      <c r="A578" s="25" t="s">
        <v>27</v>
      </c>
      <c r="B578" s="5">
        <v>42590</v>
      </c>
      <c r="C578" s="8">
        <v>0.39583333333333331</v>
      </c>
      <c r="D578" s="8">
        <v>0.55555555555555558</v>
      </c>
      <c r="E578" s="25" t="s">
        <v>1020</v>
      </c>
      <c r="F578" s="4" t="s">
        <v>67</v>
      </c>
      <c r="G578" s="29" t="s">
        <v>103</v>
      </c>
      <c r="H578" s="25" t="s">
        <v>1028</v>
      </c>
      <c r="I578" s="90" t="s">
        <v>119</v>
      </c>
      <c r="J578" s="30"/>
      <c r="K578" s="93">
        <v>168</v>
      </c>
      <c r="L578" s="93">
        <v>134.4</v>
      </c>
      <c r="M578" s="93">
        <v>76.8</v>
      </c>
      <c r="N578" s="93">
        <v>48</v>
      </c>
      <c r="O578" s="93"/>
      <c r="P578" s="30"/>
      <c r="Q578" s="10"/>
      <c r="R578" s="10"/>
      <c r="S578" s="10"/>
      <c r="T578" s="10"/>
      <c r="U578" s="10"/>
      <c r="V578" s="10"/>
      <c r="W578" s="30"/>
      <c r="X578" s="32">
        <f>Table2[[#This Row],[A 
CAT 
€]]*Table2[[#This Row],[required
amount
CAT A]]</f>
        <v>0</v>
      </c>
      <c r="Y578" s="32">
        <f>Table2[[#This Row],[B 
CAT
€]]*Table2[[#This Row],[required 
amount
CAT B]]</f>
        <v>0</v>
      </c>
      <c r="Z578" s="32">
        <f>Table2[[#This Row],[C 
CAT
€]]*Table2[[#This Row],[required 
amount
CAT C]]</f>
        <v>0</v>
      </c>
      <c r="AA578" s="32">
        <f>Table2[[#This Row],[D 
CAT
€]]*Table2[[#This Row],[required 
amount
CAT D]]</f>
        <v>0</v>
      </c>
      <c r="AB578" s="32"/>
      <c r="AC578" s="30"/>
      <c r="AD578" s="33">
        <f>SUM(Table2[[#This Row],[Total value 
CAT A]:[Total value 
CAT E]])</f>
        <v>0</v>
      </c>
      <c r="AE578" s="34"/>
      <c r="AF578" s="34"/>
      <c r="AG578" s="34"/>
      <c r="AH578" s="34"/>
      <c r="AI578" s="34"/>
      <c r="AJ578" s="34"/>
      <c r="AK578" s="34"/>
      <c r="AL578" s="34"/>
    </row>
    <row r="579" spans="1:38" s="35" customFormat="1" ht="11.25" x14ac:dyDescent="0.2">
      <c r="A579" s="4" t="s">
        <v>27</v>
      </c>
      <c r="B579" s="5">
        <v>42590</v>
      </c>
      <c r="C579" s="8">
        <v>0.625</v>
      </c>
      <c r="D579" s="8">
        <v>0.78472222222222221</v>
      </c>
      <c r="E579" s="25" t="s">
        <v>1020</v>
      </c>
      <c r="F579" s="4" t="s">
        <v>67</v>
      </c>
      <c r="G579" s="29" t="s">
        <v>103</v>
      </c>
      <c r="H579" s="4" t="s">
        <v>1029</v>
      </c>
      <c r="I579" s="91" t="s">
        <v>119</v>
      </c>
      <c r="J579" s="30"/>
      <c r="K579" s="93">
        <v>168</v>
      </c>
      <c r="L579" s="93">
        <v>134.4</v>
      </c>
      <c r="M579" s="93">
        <v>76.8</v>
      </c>
      <c r="N579" s="93">
        <v>48</v>
      </c>
      <c r="O579" s="93"/>
      <c r="P579" s="30"/>
      <c r="Q579" s="10"/>
      <c r="R579" s="10"/>
      <c r="S579" s="10"/>
      <c r="T579" s="10"/>
      <c r="U579" s="10"/>
      <c r="V579" s="10"/>
      <c r="W579" s="30"/>
      <c r="X579" s="32">
        <f>Table2[[#This Row],[A 
CAT 
€]]*Table2[[#This Row],[required
amount
CAT A]]</f>
        <v>0</v>
      </c>
      <c r="Y579" s="32">
        <f>Table2[[#This Row],[B 
CAT
€]]*Table2[[#This Row],[required 
amount
CAT B]]</f>
        <v>0</v>
      </c>
      <c r="Z579" s="32">
        <f>Table2[[#This Row],[C 
CAT
€]]*Table2[[#This Row],[required 
amount
CAT C]]</f>
        <v>0</v>
      </c>
      <c r="AA579" s="32">
        <f>Table2[[#This Row],[D 
CAT
€]]*Table2[[#This Row],[required 
amount
CAT D]]</f>
        <v>0</v>
      </c>
      <c r="AB579" s="32"/>
      <c r="AC579" s="30"/>
      <c r="AD579" s="33">
        <f>SUM(Table2[[#This Row],[Total value 
CAT A]:[Total value 
CAT E]])</f>
        <v>0</v>
      </c>
      <c r="AE579" s="34"/>
      <c r="AF579" s="34"/>
      <c r="AG579" s="34"/>
      <c r="AH579" s="34"/>
      <c r="AI579" s="34"/>
      <c r="AJ579" s="34"/>
      <c r="AK579" s="34"/>
      <c r="AL579" s="34"/>
    </row>
    <row r="580" spans="1:38" s="35" customFormat="1" ht="11.25" x14ac:dyDescent="0.2">
      <c r="A580" s="25" t="s">
        <v>27</v>
      </c>
      <c r="B580" s="5">
        <v>42590</v>
      </c>
      <c r="C580" s="8">
        <v>0.85416666666666663</v>
      </c>
      <c r="D580" s="8">
        <v>1.3888888888888888E-2</v>
      </c>
      <c r="E580" s="25" t="s">
        <v>1020</v>
      </c>
      <c r="F580" s="4" t="s">
        <v>67</v>
      </c>
      <c r="G580" s="29" t="s">
        <v>103</v>
      </c>
      <c r="H580" s="25" t="s">
        <v>1030</v>
      </c>
      <c r="I580" s="90" t="s">
        <v>119</v>
      </c>
      <c r="J580" s="30"/>
      <c r="K580" s="93">
        <v>168</v>
      </c>
      <c r="L580" s="93">
        <v>134.4</v>
      </c>
      <c r="M580" s="93">
        <v>76.8</v>
      </c>
      <c r="N580" s="93">
        <v>48</v>
      </c>
      <c r="O580" s="93"/>
      <c r="P580" s="30"/>
      <c r="Q580" s="10"/>
      <c r="R580" s="10"/>
      <c r="S580" s="10"/>
      <c r="T580" s="10"/>
      <c r="U580" s="10"/>
      <c r="V580" s="10"/>
      <c r="W580" s="30"/>
      <c r="X580" s="32">
        <f>Table2[[#This Row],[A 
CAT 
€]]*Table2[[#This Row],[required
amount
CAT A]]</f>
        <v>0</v>
      </c>
      <c r="Y580" s="32">
        <f>Table2[[#This Row],[B 
CAT
€]]*Table2[[#This Row],[required 
amount
CAT B]]</f>
        <v>0</v>
      </c>
      <c r="Z580" s="32">
        <f>Table2[[#This Row],[C 
CAT
€]]*Table2[[#This Row],[required 
amount
CAT C]]</f>
        <v>0</v>
      </c>
      <c r="AA580" s="32">
        <f>Table2[[#This Row],[D 
CAT
€]]*Table2[[#This Row],[required 
amount
CAT D]]</f>
        <v>0</v>
      </c>
      <c r="AB580" s="32"/>
      <c r="AC580" s="30"/>
      <c r="AD580" s="33">
        <f>SUM(Table2[[#This Row],[Total value 
CAT A]:[Total value 
CAT E]])</f>
        <v>0</v>
      </c>
      <c r="AE580" s="34"/>
      <c r="AF580" s="34"/>
      <c r="AG580" s="34"/>
      <c r="AH580" s="34"/>
      <c r="AI580" s="34"/>
      <c r="AJ580" s="34"/>
      <c r="AK580" s="34"/>
      <c r="AL580" s="34"/>
    </row>
    <row r="581" spans="1:38" s="35" customFormat="1" ht="11.25" x14ac:dyDescent="0.2">
      <c r="A581" s="4" t="s">
        <v>27</v>
      </c>
      <c r="B581" s="5">
        <v>42591</v>
      </c>
      <c r="C581" s="8">
        <v>0.39583333333333331</v>
      </c>
      <c r="D581" s="8">
        <v>0.55555555555555558</v>
      </c>
      <c r="E581" s="25" t="s">
        <v>1024</v>
      </c>
      <c r="F581" s="4" t="s">
        <v>67</v>
      </c>
      <c r="G581" s="29" t="s">
        <v>103</v>
      </c>
      <c r="H581" s="4" t="s">
        <v>1031</v>
      </c>
      <c r="I581" s="91" t="s">
        <v>119</v>
      </c>
      <c r="J581" s="30"/>
      <c r="K581" s="93">
        <v>168</v>
      </c>
      <c r="L581" s="93">
        <v>134.4</v>
      </c>
      <c r="M581" s="93">
        <v>76.8</v>
      </c>
      <c r="N581" s="93">
        <v>48</v>
      </c>
      <c r="O581" s="93"/>
      <c r="P581" s="30"/>
      <c r="Q581" s="10"/>
      <c r="R581" s="10"/>
      <c r="S581" s="10"/>
      <c r="T581" s="10"/>
      <c r="U581" s="10"/>
      <c r="V581" s="10"/>
      <c r="W581" s="30"/>
      <c r="X581" s="32">
        <f>Table2[[#This Row],[A 
CAT 
€]]*Table2[[#This Row],[required
amount
CAT A]]</f>
        <v>0</v>
      </c>
      <c r="Y581" s="32">
        <f>Table2[[#This Row],[B 
CAT
€]]*Table2[[#This Row],[required 
amount
CAT B]]</f>
        <v>0</v>
      </c>
      <c r="Z581" s="32">
        <f>Table2[[#This Row],[C 
CAT
€]]*Table2[[#This Row],[required 
amount
CAT C]]</f>
        <v>0</v>
      </c>
      <c r="AA581" s="32">
        <f>Table2[[#This Row],[D 
CAT
€]]*Table2[[#This Row],[required 
amount
CAT D]]</f>
        <v>0</v>
      </c>
      <c r="AB581" s="32"/>
      <c r="AC581" s="30"/>
      <c r="AD581" s="33">
        <f>SUM(Table2[[#This Row],[Total value 
CAT A]:[Total value 
CAT E]])</f>
        <v>0</v>
      </c>
      <c r="AE581" s="34"/>
      <c r="AF581" s="34"/>
      <c r="AG581" s="34"/>
      <c r="AH581" s="34"/>
      <c r="AI581" s="34"/>
      <c r="AJ581" s="34"/>
      <c r="AK581" s="34"/>
      <c r="AL581" s="34"/>
    </row>
    <row r="582" spans="1:38" s="35" customFormat="1" ht="11.25" x14ac:dyDescent="0.2">
      <c r="A582" s="25" t="s">
        <v>27</v>
      </c>
      <c r="B582" s="5">
        <v>42591</v>
      </c>
      <c r="C582" s="8">
        <v>0.625</v>
      </c>
      <c r="D582" s="8">
        <v>0.78472222222222221</v>
      </c>
      <c r="E582" s="29" t="s">
        <v>1024</v>
      </c>
      <c r="F582" s="4" t="s">
        <v>67</v>
      </c>
      <c r="G582" s="29" t="s">
        <v>103</v>
      </c>
      <c r="H582" s="25" t="s">
        <v>1032</v>
      </c>
      <c r="I582" s="90" t="s">
        <v>119</v>
      </c>
      <c r="J582" s="30"/>
      <c r="K582" s="93">
        <v>168</v>
      </c>
      <c r="L582" s="93">
        <v>134.4</v>
      </c>
      <c r="M582" s="93">
        <v>76.8</v>
      </c>
      <c r="N582" s="93">
        <v>48</v>
      </c>
      <c r="O582" s="93"/>
      <c r="P582" s="30"/>
      <c r="Q582" s="10"/>
      <c r="R582" s="10"/>
      <c r="S582" s="10"/>
      <c r="T582" s="10"/>
      <c r="U582" s="10"/>
      <c r="V582" s="10"/>
      <c r="W582" s="30"/>
      <c r="X582" s="32">
        <f>Table2[[#This Row],[A 
CAT 
€]]*Table2[[#This Row],[required
amount
CAT A]]</f>
        <v>0</v>
      </c>
      <c r="Y582" s="32">
        <f>Table2[[#This Row],[B 
CAT
€]]*Table2[[#This Row],[required 
amount
CAT B]]</f>
        <v>0</v>
      </c>
      <c r="Z582" s="32">
        <f>Table2[[#This Row],[C 
CAT
€]]*Table2[[#This Row],[required 
amount
CAT C]]</f>
        <v>0</v>
      </c>
      <c r="AA582" s="32">
        <f>Table2[[#This Row],[D 
CAT
€]]*Table2[[#This Row],[required 
amount
CAT D]]</f>
        <v>0</v>
      </c>
      <c r="AB582" s="32"/>
      <c r="AC582" s="30"/>
      <c r="AD582" s="33">
        <f>SUM(Table2[[#This Row],[Total value 
CAT A]:[Total value 
CAT E]])</f>
        <v>0</v>
      </c>
      <c r="AE582" s="34"/>
      <c r="AF582" s="34"/>
      <c r="AG582" s="34"/>
      <c r="AH582" s="34"/>
      <c r="AI582" s="34"/>
      <c r="AJ582" s="34"/>
      <c r="AK582" s="34"/>
      <c r="AL582" s="34"/>
    </row>
    <row r="583" spans="1:38" s="35" customFormat="1" ht="11.25" x14ac:dyDescent="0.2">
      <c r="A583" s="4" t="s">
        <v>27</v>
      </c>
      <c r="B583" s="5">
        <v>42591</v>
      </c>
      <c r="C583" s="8">
        <v>0.85416666666666663</v>
      </c>
      <c r="D583" s="8">
        <v>1.3888888888888888E-2</v>
      </c>
      <c r="E583" s="29" t="s">
        <v>1024</v>
      </c>
      <c r="F583" s="4" t="s">
        <v>67</v>
      </c>
      <c r="G583" s="29" t="s">
        <v>103</v>
      </c>
      <c r="H583" s="4" t="s">
        <v>1033</v>
      </c>
      <c r="I583" s="91" t="s">
        <v>119</v>
      </c>
      <c r="J583" s="30"/>
      <c r="K583" s="93">
        <v>168</v>
      </c>
      <c r="L583" s="93">
        <v>134.4</v>
      </c>
      <c r="M583" s="93">
        <v>76.8</v>
      </c>
      <c r="N583" s="93">
        <v>48</v>
      </c>
      <c r="O583" s="93"/>
      <c r="P583" s="30"/>
      <c r="Q583" s="10"/>
      <c r="R583" s="10"/>
      <c r="S583" s="10"/>
      <c r="T583" s="10"/>
      <c r="U583" s="10"/>
      <c r="V583" s="10"/>
      <c r="W583" s="30"/>
      <c r="X583" s="32">
        <f>Table2[[#This Row],[A 
CAT 
€]]*Table2[[#This Row],[required
amount
CAT A]]</f>
        <v>0</v>
      </c>
      <c r="Y583" s="32">
        <f>Table2[[#This Row],[B 
CAT
€]]*Table2[[#This Row],[required 
amount
CAT B]]</f>
        <v>0</v>
      </c>
      <c r="Z583" s="32">
        <f>Table2[[#This Row],[C 
CAT
€]]*Table2[[#This Row],[required 
amount
CAT C]]</f>
        <v>0</v>
      </c>
      <c r="AA583" s="32">
        <f>Table2[[#This Row],[D 
CAT
€]]*Table2[[#This Row],[required 
amount
CAT D]]</f>
        <v>0</v>
      </c>
      <c r="AB583" s="32"/>
      <c r="AC583" s="30"/>
      <c r="AD583" s="33">
        <f>SUM(Table2[[#This Row],[Total value 
CAT A]:[Total value 
CAT E]])</f>
        <v>0</v>
      </c>
      <c r="AE583" s="34"/>
      <c r="AF583" s="34"/>
      <c r="AG583" s="34"/>
      <c r="AH583" s="34"/>
      <c r="AI583" s="34"/>
      <c r="AJ583" s="34"/>
      <c r="AK583" s="34"/>
      <c r="AL583" s="34"/>
    </row>
    <row r="584" spans="1:38" s="35" customFormat="1" ht="11.25" x14ac:dyDescent="0.2">
      <c r="A584" s="25" t="s">
        <v>27</v>
      </c>
      <c r="B584" s="5">
        <v>42592</v>
      </c>
      <c r="C584" s="8">
        <v>0.39583333333333331</v>
      </c>
      <c r="D584" s="8">
        <v>0.55555555555555558</v>
      </c>
      <c r="E584" s="29" t="s">
        <v>1020</v>
      </c>
      <c r="F584" s="4" t="s">
        <v>67</v>
      </c>
      <c r="G584" s="29" t="s">
        <v>103</v>
      </c>
      <c r="H584" s="25" t="s">
        <v>1034</v>
      </c>
      <c r="I584" s="90" t="s">
        <v>119</v>
      </c>
      <c r="J584" s="30"/>
      <c r="K584" s="93">
        <v>168</v>
      </c>
      <c r="L584" s="93">
        <v>134.4</v>
      </c>
      <c r="M584" s="93">
        <v>76.8</v>
      </c>
      <c r="N584" s="93">
        <v>48</v>
      </c>
      <c r="O584" s="93"/>
      <c r="P584" s="30"/>
      <c r="Q584" s="10"/>
      <c r="R584" s="10"/>
      <c r="S584" s="10"/>
      <c r="T584" s="10"/>
      <c r="U584" s="10"/>
      <c r="V584" s="10"/>
      <c r="W584" s="30"/>
      <c r="X584" s="32">
        <f>Table2[[#This Row],[A 
CAT 
€]]*Table2[[#This Row],[required
amount
CAT A]]</f>
        <v>0</v>
      </c>
      <c r="Y584" s="32">
        <f>Table2[[#This Row],[B 
CAT
€]]*Table2[[#This Row],[required 
amount
CAT B]]</f>
        <v>0</v>
      </c>
      <c r="Z584" s="32">
        <f>Table2[[#This Row],[C 
CAT
€]]*Table2[[#This Row],[required 
amount
CAT C]]</f>
        <v>0</v>
      </c>
      <c r="AA584" s="32">
        <f>Table2[[#This Row],[D 
CAT
€]]*Table2[[#This Row],[required 
amount
CAT D]]</f>
        <v>0</v>
      </c>
      <c r="AB584" s="32"/>
      <c r="AC584" s="30"/>
      <c r="AD584" s="33">
        <f>SUM(Table2[[#This Row],[Total value 
CAT A]:[Total value 
CAT E]])</f>
        <v>0</v>
      </c>
      <c r="AE584" s="34"/>
      <c r="AF584" s="34"/>
      <c r="AG584" s="34"/>
      <c r="AH584" s="34"/>
      <c r="AI584" s="34"/>
      <c r="AJ584" s="34"/>
      <c r="AK584" s="34"/>
      <c r="AL584" s="34"/>
    </row>
    <row r="585" spans="1:38" s="35" customFormat="1" ht="11.25" x14ac:dyDescent="0.2">
      <c r="A585" s="4" t="s">
        <v>27</v>
      </c>
      <c r="B585" s="5">
        <v>42592</v>
      </c>
      <c r="C585" s="8">
        <v>0.625</v>
      </c>
      <c r="D585" s="8">
        <v>0.78472222222222221</v>
      </c>
      <c r="E585" s="29" t="s">
        <v>1020</v>
      </c>
      <c r="F585" s="4" t="s">
        <v>67</v>
      </c>
      <c r="G585" s="29" t="s">
        <v>103</v>
      </c>
      <c r="H585" s="4" t="s">
        <v>1035</v>
      </c>
      <c r="I585" s="91" t="s">
        <v>119</v>
      </c>
      <c r="J585" s="30"/>
      <c r="K585" s="93">
        <v>168</v>
      </c>
      <c r="L585" s="93">
        <v>134.4</v>
      </c>
      <c r="M585" s="93">
        <v>76.8</v>
      </c>
      <c r="N585" s="93">
        <v>48</v>
      </c>
      <c r="O585" s="93"/>
      <c r="P585" s="30"/>
      <c r="Q585" s="10"/>
      <c r="R585" s="10"/>
      <c r="S585" s="10"/>
      <c r="T585" s="10"/>
      <c r="U585" s="10"/>
      <c r="V585" s="10"/>
      <c r="W585" s="30"/>
      <c r="X585" s="32">
        <f>Table2[[#This Row],[A 
CAT 
€]]*Table2[[#This Row],[required
amount
CAT A]]</f>
        <v>0</v>
      </c>
      <c r="Y585" s="32">
        <f>Table2[[#This Row],[B 
CAT
€]]*Table2[[#This Row],[required 
amount
CAT B]]</f>
        <v>0</v>
      </c>
      <c r="Z585" s="32">
        <f>Table2[[#This Row],[C 
CAT
€]]*Table2[[#This Row],[required 
amount
CAT C]]</f>
        <v>0</v>
      </c>
      <c r="AA585" s="32">
        <f>Table2[[#This Row],[D 
CAT
€]]*Table2[[#This Row],[required 
amount
CAT D]]</f>
        <v>0</v>
      </c>
      <c r="AB585" s="32"/>
      <c r="AC585" s="30"/>
      <c r="AD585" s="33">
        <f>SUM(Table2[[#This Row],[Total value 
CAT A]:[Total value 
CAT E]])</f>
        <v>0</v>
      </c>
      <c r="AE585" s="34"/>
      <c r="AF585" s="34"/>
      <c r="AG585" s="34"/>
      <c r="AH585" s="34"/>
      <c r="AI585" s="34"/>
      <c r="AJ585" s="34"/>
      <c r="AK585" s="34"/>
      <c r="AL585" s="34"/>
    </row>
    <row r="586" spans="1:38" s="35" customFormat="1" ht="11.25" x14ac:dyDescent="0.2">
      <c r="A586" s="25" t="s">
        <v>27</v>
      </c>
      <c r="B586" s="26">
        <v>42592</v>
      </c>
      <c r="C586" s="8">
        <v>0.85416666666666663</v>
      </c>
      <c r="D586" s="8">
        <v>1.3888888888888888E-2</v>
      </c>
      <c r="E586" s="29" t="s">
        <v>1020</v>
      </c>
      <c r="F586" s="4" t="s">
        <v>67</v>
      </c>
      <c r="G586" s="29" t="s">
        <v>103</v>
      </c>
      <c r="H586" s="25" t="s">
        <v>1036</v>
      </c>
      <c r="I586" s="90" t="s">
        <v>119</v>
      </c>
      <c r="J586" s="30"/>
      <c r="K586" s="93">
        <v>168</v>
      </c>
      <c r="L586" s="93">
        <v>134.4</v>
      </c>
      <c r="M586" s="93">
        <v>76.8</v>
      </c>
      <c r="N586" s="93">
        <v>48</v>
      </c>
      <c r="O586" s="93"/>
      <c r="P586" s="30"/>
      <c r="Q586" s="10"/>
      <c r="R586" s="10"/>
      <c r="S586" s="10"/>
      <c r="T586" s="10"/>
      <c r="U586" s="10"/>
      <c r="V586" s="10"/>
      <c r="W586" s="30"/>
      <c r="X586" s="32">
        <f>Table2[[#This Row],[A 
CAT 
€]]*Table2[[#This Row],[required
amount
CAT A]]</f>
        <v>0</v>
      </c>
      <c r="Y586" s="32">
        <f>Table2[[#This Row],[B 
CAT
€]]*Table2[[#This Row],[required 
amount
CAT B]]</f>
        <v>0</v>
      </c>
      <c r="Z586" s="32">
        <f>Table2[[#This Row],[C 
CAT
€]]*Table2[[#This Row],[required 
amount
CAT C]]</f>
        <v>0</v>
      </c>
      <c r="AA586" s="32">
        <f>Table2[[#This Row],[D 
CAT
€]]*Table2[[#This Row],[required 
amount
CAT D]]</f>
        <v>0</v>
      </c>
      <c r="AB586" s="32"/>
      <c r="AC586" s="30"/>
      <c r="AD586" s="33">
        <f>SUM(Table2[[#This Row],[Total value 
CAT A]:[Total value 
CAT E]])</f>
        <v>0</v>
      </c>
      <c r="AE586" s="34"/>
      <c r="AF586" s="34"/>
      <c r="AG586" s="34"/>
      <c r="AH586" s="34"/>
      <c r="AI586" s="34"/>
      <c r="AJ586" s="34"/>
      <c r="AK586" s="34"/>
      <c r="AL586" s="34"/>
    </row>
    <row r="587" spans="1:38" s="35" customFormat="1" ht="11.25" x14ac:dyDescent="0.2">
      <c r="A587" s="4" t="s">
        <v>27</v>
      </c>
      <c r="B587" s="26">
        <v>42593</v>
      </c>
      <c r="C587" s="8">
        <v>0.39583333333333331</v>
      </c>
      <c r="D587" s="8">
        <v>0.55555555555555558</v>
      </c>
      <c r="E587" s="29" t="s">
        <v>1024</v>
      </c>
      <c r="F587" s="4" t="s">
        <v>67</v>
      </c>
      <c r="G587" s="29" t="s">
        <v>103</v>
      </c>
      <c r="H587" s="4" t="s">
        <v>1037</v>
      </c>
      <c r="I587" s="91" t="s">
        <v>119</v>
      </c>
      <c r="J587" s="30"/>
      <c r="K587" s="93">
        <v>168</v>
      </c>
      <c r="L587" s="93">
        <v>134.4</v>
      </c>
      <c r="M587" s="93">
        <v>76.8</v>
      </c>
      <c r="N587" s="93">
        <v>48</v>
      </c>
      <c r="O587" s="93"/>
      <c r="P587" s="30"/>
      <c r="Q587" s="10"/>
      <c r="R587" s="10"/>
      <c r="S587" s="10"/>
      <c r="T587" s="10"/>
      <c r="U587" s="10"/>
      <c r="V587" s="10"/>
      <c r="W587" s="30"/>
      <c r="X587" s="32">
        <f>Table2[[#This Row],[A 
CAT 
€]]*Table2[[#This Row],[required
amount
CAT A]]</f>
        <v>0</v>
      </c>
      <c r="Y587" s="32">
        <f>Table2[[#This Row],[B 
CAT
€]]*Table2[[#This Row],[required 
amount
CAT B]]</f>
        <v>0</v>
      </c>
      <c r="Z587" s="32">
        <f>Table2[[#This Row],[C 
CAT
€]]*Table2[[#This Row],[required 
amount
CAT C]]</f>
        <v>0</v>
      </c>
      <c r="AA587" s="32">
        <f>Table2[[#This Row],[D 
CAT
€]]*Table2[[#This Row],[required 
amount
CAT D]]</f>
        <v>0</v>
      </c>
      <c r="AB587" s="32"/>
      <c r="AC587" s="30"/>
      <c r="AD587" s="33">
        <f>SUM(Table2[[#This Row],[Total value 
CAT A]:[Total value 
CAT E]])</f>
        <v>0</v>
      </c>
      <c r="AE587" s="34"/>
      <c r="AF587" s="34"/>
      <c r="AG587" s="34"/>
      <c r="AH587" s="34"/>
      <c r="AI587" s="34"/>
      <c r="AJ587" s="34"/>
      <c r="AK587" s="34"/>
      <c r="AL587" s="34"/>
    </row>
    <row r="588" spans="1:38" s="35" customFormat="1" ht="11.25" x14ac:dyDescent="0.2">
      <c r="A588" s="4" t="s">
        <v>27</v>
      </c>
      <c r="B588" s="5">
        <v>42593</v>
      </c>
      <c r="C588" s="7">
        <v>0.625</v>
      </c>
      <c r="D588" s="7">
        <v>0.78472222222222221</v>
      </c>
      <c r="E588" s="3" t="s">
        <v>1024</v>
      </c>
      <c r="F588" s="4" t="s">
        <v>67</v>
      </c>
      <c r="G588" s="3" t="s">
        <v>103</v>
      </c>
      <c r="H588" s="4" t="s">
        <v>1038</v>
      </c>
      <c r="I588" s="91" t="s">
        <v>119</v>
      </c>
      <c r="J588" s="30"/>
      <c r="K588" s="93">
        <v>168</v>
      </c>
      <c r="L588" s="93">
        <v>134.4</v>
      </c>
      <c r="M588" s="93">
        <v>76.8</v>
      </c>
      <c r="N588" s="93">
        <v>48</v>
      </c>
      <c r="O588" s="93"/>
      <c r="P588" s="30"/>
      <c r="Q588" s="10"/>
      <c r="R588" s="10"/>
      <c r="S588" s="10"/>
      <c r="T588" s="10"/>
      <c r="U588" s="10"/>
      <c r="V588" s="10"/>
      <c r="W588" s="30"/>
      <c r="X588" s="32">
        <f>Table2[[#This Row],[A 
CAT 
€]]*Table2[[#This Row],[required
amount
CAT A]]</f>
        <v>0</v>
      </c>
      <c r="Y588" s="32"/>
      <c r="Z588" s="32"/>
      <c r="AA588" s="32"/>
      <c r="AB588" s="32"/>
      <c r="AC588" s="30"/>
      <c r="AD588" s="33">
        <f>SUM(Table2[[#This Row],[Total value 
CAT A]:[Total value 
CAT E]])</f>
        <v>0</v>
      </c>
      <c r="AE588" s="34"/>
      <c r="AF588" s="34"/>
      <c r="AG588" s="34"/>
      <c r="AH588" s="34"/>
      <c r="AI588" s="34"/>
      <c r="AJ588" s="34"/>
      <c r="AK588" s="34"/>
      <c r="AL588" s="34"/>
    </row>
    <row r="589" spans="1:38" s="35" customFormat="1" ht="11.25" x14ac:dyDescent="0.2">
      <c r="A589" s="25" t="s">
        <v>27</v>
      </c>
      <c r="B589" s="5">
        <v>42593</v>
      </c>
      <c r="C589" s="27">
        <v>0.85416666666666663</v>
      </c>
      <c r="D589" s="27">
        <v>1.3888888888888888E-2</v>
      </c>
      <c r="E589" s="3" t="s">
        <v>1024</v>
      </c>
      <c r="F589" s="4" t="s">
        <v>67</v>
      </c>
      <c r="G589" s="3" t="s">
        <v>103</v>
      </c>
      <c r="H589" s="25" t="s">
        <v>1039</v>
      </c>
      <c r="I589" s="90" t="s">
        <v>119</v>
      </c>
      <c r="J589" s="30"/>
      <c r="K589" s="93">
        <v>168</v>
      </c>
      <c r="L589" s="93">
        <v>134.4</v>
      </c>
      <c r="M589" s="93">
        <v>76.8</v>
      </c>
      <c r="N589" s="93">
        <v>48</v>
      </c>
      <c r="O589" s="93"/>
      <c r="P589" s="30"/>
      <c r="Q589" s="10"/>
      <c r="R589" s="10"/>
      <c r="S589" s="10"/>
      <c r="T589" s="10"/>
      <c r="U589" s="10"/>
      <c r="V589" s="10"/>
      <c r="W589" s="30"/>
      <c r="X589" s="32">
        <f>Table2[[#This Row],[A 
CAT 
€]]*Table2[[#This Row],[required
amount
CAT A]]</f>
        <v>0</v>
      </c>
      <c r="Y589" s="32"/>
      <c r="Z589" s="32"/>
      <c r="AA589" s="32"/>
      <c r="AB589" s="32"/>
      <c r="AC589" s="30"/>
      <c r="AD589" s="33">
        <f>SUM(Table2[[#This Row],[Total value 
CAT A]:[Total value 
CAT E]])</f>
        <v>0</v>
      </c>
      <c r="AE589" s="34"/>
      <c r="AF589" s="34"/>
      <c r="AG589" s="34"/>
      <c r="AH589" s="34"/>
      <c r="AI589" s="34"/>
      <c r="AJ589" s="34"/>
      <c r="AK589" s="34"/>
      <c r="AL589" s="34"/>
    </row>
    <row r="590" spans="1:38" s="35" customFormat="1" ht="11.25" x14ac:dyDescent="0.2">
      <c r="A590" s="4" t="s">
        <v>27</v>
      </c>
      <c r="B590" s="5">
        <v>42594</v>
      </c>
      <c r="C590" s="7">
        <v>0.39583333333333331</v>
      </c>
      <c r="D590" s="7">
        <v>0.55555555555555558</v>
      </c>
      <c r="E590" s="3" t="s">
        <v>1020</v>
      </c>
      <c r="F590" s="4" t="s">
        <v>67</v>
      </c>
      <c r="G590" s="3" t="s">
        <v>103</v>
      </c>
      <c r="H590" s="4" t="s">
        <v>1040</v>
      </c>
      <c r="I590" s="91" t="s">
        <v>119</v>
      </c>
      <c r="J590" s="30"/>
      <c r="K590" s="93">
        <v>168</v>
      </c>
      <c r="L590" s="93">
        <v>134.4</v>
      </c>
      <c r="M590" s="93">
        <v>76.8</v>
      </c>
      <c r="N590" s="93">
        <v>48</v>
      </c>
      <c r="O590" s="93"/>
      <c r="P590" s="30"/>
      <c r="Q590" s="10"/>
      <c r="R590" s="10"/>
      <c r="S590" s="10"/>
      <c r="T590" s="10"/>
      <c r="U590" s="10"/>
      <c r="V590" s="10"/>
      <c r="W590" s="30"/>
      <c r="X590" s="32">
        <f>Table2[[#This Row],[A 
CAT 
€]]*Table2[[#This Row],[required
amount
CAT A]]</f>
        <v>0</v>
      </c>
      <c r="Y590" s="32"/>
      <c r="Z590" s="32"/>
      <c r="AA590" s="32"/>
      <c r="AB590" s="32"/>
      <c r="AC590" s="30"/>
      <c r="AD590" s="33">
        <f>SUM(Table2[[#This Row],[Total value 
CAT A]:[Total value 
CAT E]])</f>
        <v>0</v>
      </c>
      <c r="AE590" s="34"/>
      <c r="AF590" s="34"/>
      <c r="AG590" s="34"/>
      <c r="AH590" s="34"/>
      <c r="AI590" s="34"/>
      <c r="AJ590" s="34"/>
      <c r="AK590" s="34"/>
      <c r="AL590" s="34"/>
    </row>
    <row r="591" spans="1:38" s="35" customFormat="1" ht="11.25" x14ac:dyDescent="0.2">
      <c r="A591" s="25" t="s">
        <v>27</v>
      </c>
      <c r="B591" s="5">
        <v>42594</v>
      </c>
      <c r="C591" s="7">
        <v>0.625</v>
      </c>
      <c r="D591" s="7">
        <v>0.78472222222222221</v>
      </c>
      <c r="E591" s="4" t="s">
        <v>1020</v>
      </c>
      <c r="F591" s="4" t="s">
        <v>67</v>
      </c>
      <c r="G591" s="3" t="s">
        <v>103</v>
      </c>
      <c r="H591" s="25" t="s">
        <v>1041</v>
      </c>
      <c r="I591" s="90" t="s">
        <v>119</v>
      </c>
      <c r="J591" s="30"/>
      <c r="K591" s="93">
        <v>168</v>
      </c>
      <c r="L591" s="93">
        <v>134.4</v>
      </c>
      <c r="M591" s="93">
        <v>76.8</v>
      </c>
      <c r="N591" s="93">
        <v>48</v>
      </c>
      <c r="O591" s="93"/>
      <c r="P591" s="30"/>
      <c r="Q591" s="10"/>
      <c r="R591" s="10"/>
      <c r="S591" s="10"/>
      <c r="T591" s="10"/>
      <c r="U591" s="10"/>
      <c r="V591" s="10"/>
      <c r="W591" s="30"/>
      <c r="X591" s="32">
        <f>Table2[[#This Row],[A 
CAT 
€]]*Table2[[#This Row],[required
amount
CAT A]]</f>
        <v>0</v>
      </c>
      <c r="Y591" s="32"/>
      <c r="Z591" s="32"/>
      <c r="AA591" s="32"/>
      <c r="AB591" s="32"/>
      <c r="AC591" s="30"/>
      <c r="AD591" s="33">
        <f>SUM(Table2[[#This Row],[Total value 
CAT A]:[Total value 
CAT E]])</f>
        <v>0</v>
      </c>
      <c r="AE591" s="34"/>
      <c r="AF591" s="34"/>
      <c r="AG591" s="34"/>
      <c r="AH591" s="34"/>
      <c r="AI591" s="34"/>
      <c r="AJ591" s="34"/>
      <c r="AK591" s="34"/>
      <c r="AL591" s="34"/>
    </row>
    <row r="592" spans="1:38" s="35" customFormat="1" ht="11.25" x14ac:dyDescent="0.2">
      <c r="A592" s="4" t="s">
        <v>27</v>
      </c>
      <c r="B592" s="5">
        <v>42594</v>
      </c>
      <c r="C592" s="27">
        <v>0.85416666666666663</v>
      </c>
      <c r="D592" s="27">
        <v>1.3888888888888888E-2</v>
      </c>
      <c r="E592" s="4" t="s">
        <v>1020</v>
      </c>
      <c r="F592" s="4" t="s">
        <v>67</v>
      </c>
      <c r="G592" s="3" t="s">
        <v>103</v>
      </c>
      <c r="H592" s="4" t="s">
        <v>1042</v>
      </c>
      <c r="I592" s="91" t="s">
        <v>119</v>
      </c>
      <c r="J592" s="30"/>
      <c r="K592" s="93">
        <v>168</v>
      </c>
      <c r="L592" s="93">
        <v>134.4</v>
      </c>
      <c r="M592" s="93">
        <v>76.8</v>
      </c>
      <c r="N592" s="93">
        <v>48</v>
      </c>
      <c r="O592" s="93"/>
      <c r="P592" s="30"/>
      <c r="Q592" s="10"/>
      <c r="R592" s="10"/>
      <c r="S592" s="10"/>
      <c r="T592" s="10"/>
      <c r="U592" s="10"/>
      <c r="V592" s="10"/>
      <c r="W592" s="30"/>
      <c r="X592" s="32">
        <f>Table2[[#This Row],[A 
CAT 
€]]*Table2[[#This Row],[required
amount
CAT A]]</f>
        <v>0</v>
      </c>
      <c r="Y592" s="32"/>
      <c r="Z592" s="32"/>
      <c r="AA592" s="32"/>
      <c r="AB592" s="32"/>
      <c r="AC592" s="30"/>
      <c r="AD592" s="33">
        <f>SUM(Table2[[#This Row],[Total value 
CAT A]:[Total value 
CAT E]])</f>
        <v>0</v>
      </c>
      <c r="AE592" s="34"/>
      <c r="AF592" s="34"/>
      <c r="AG592" s="34"/>
      <c r="AH592" s="34"/>
      <c r="AI592" s="34"/>
      <c r="AJ592" s="34"/>
      <c r="AK592" s="34"/>
      <c r="AL592" s="34"/>
    </row>
    <row r="593" spans="1:38" s="35" customFormat="1" ht="11.25" x14ac:dyDescent="0.2">
      <c r="A593" s="25" t="s">
        <v>27</v>
      </c>
      <c r="B593" s="5">
        <v>42595</v>
      </c>
      <c r="C593" s="7">
        <v>0.39583333333333331</v>
      </c>
      <c r="D593" s="7">
        <v>0.55555555555555558</v>
      </c>
      <c r="E593" s="3" t="s">
        <v>1024</v>
      </c>
      <c r="F593" s="4" t="s">
        <v>67</v>
      </c>
      <c r="G593" s="3" t="s">
        <v>103</v>
      </c>
      <c r="H593" s="25" t="s">
        <v>1043</v>
      </c>
      <c r="I593" s="90" t="s">
        <v>119</v>
      </c>
      <c r="J593" s="30"/>
      <c r="K593" s="93">
        <v>168</v>
      </c>
      <c r="L593" s="93">
        <v>134.4</v>
      </c>
      <c r="M593" s="93">
        <v>76.8</v>
      </c>
      <c r="N593" s="93">
        <v>48</v>
      </c>
      <c r="O593" s="93"/>
      <c r="P593" s="30"/>
      <c r="Q593" s="10"/>
      <c r="R593" s="10"/>
      <c r="S593" s="10"/>
      <c r="T593" s="10"/>
      <c r="U593" s="10"/>
      <c r="V593" s="10"/>
      <c r="W593" s="30"/>
      <c r="X593" s="32">
        <f>Table2[[#This Row],[A 
CAT 
€]]*Table2[[#This Row],[required
amount
CAT A]]</f>
        <v>0</v>
      </c>
      <c r="Y593" s="32"/>
      <c r="Z593" s="32"/>
      <c r="AA593" s="32"/>
      <c r="AB593" s="32"/>
      <c r="AC593" s="30"/>
      <c r="AD593" s="33">
        <f>SUM(Table2[[#This Row],[Total value 
CAT A]:[Total value 
CAT E]])</f>
        <v>0</v>
      </c>
      <c r="AE593" s="34"/>
      <c r="AF593" s="34"/>
      <c r="AG593" s="34"/>
      <c r="AH593" s="34"/>
      <c r="AI593" s="34"/>
      <c r="AJ593" s="34"/>
      <c r="AK593" s="34"/>
      <c r="AL593" s="34"/>
    </row>
    <row r="594" spans="1:38" s="35" customFormat="1" ht="11.25" x14ac:dyDescent="0.2">
      <c r="A594" s="4" t="s">
        <v>27</v>
      </c>
      <c r="B594" s="5">
        <v>42595</v>
      </c>
      <c r="C594" s="27">
        <v>0.625</v>
      </c>
      <c r="D594" s="27">
        <v>0.78472222222222221</v>
      </c>
      <c r="E594" s="3" t="s">
        <v>1024</v>
      </c>
      <c r="F594" s="4" t="s">
        <v>67</v>
      </c>
      <c r="G594" s="3" t="s">
        <v>103</v>
      </c>
      <c r="H594" s="4" t="s">
        <v>1044</v>
      </c>
      <c r="I594" s="91" t="s">
        <v>119</v>
      </c>
      <c r="J594" s="30"/>
      <c r="K594" s="93">
        <v>168</v>
      </c>
      <c r="L594" s="93">
        <v>134.4</v>
      </c>
      <c r="M594" s="93">
        <v>76.8</v>
      </c>
      <c r="N594" s="93">
        <v>48</v>
      </c>
      <c r="O594" s="93"/>
      <c r="P594" s="30"/>
      <c r="Q594" s="10"/>
      <c r="R594" s="10"/>
      <c r="S594" s="10"/>
      <c r="T594" s="10"/>
      <c r="U594" s="10"/>
      <c r="V594" s="10"/>
      <c r="W594" s="30"/>
      <c r="X594" s="32">
        <f>Table2[[#This Row],[A 
CAT 
€]]*Table2[[#This Row],[required
amount
CAT A]]</f>
        <v>0</v>
      </c>
      <c r="Y594" s="32"/>
      <c r="Z594" s="32"/>
      <c r="AA594" s="32"/>
      <c r="AB594" s="32"/>
      <c r="AC594" s="30"/>
      <c r="AD594" s="33">
        <f>SUM(Table2[[#This Row],[Total value 
CAT A]:[Total value 
CAT E]])</f>
        <v>0</v>
      </c>
      <c r="AE594" s="34"/>
      <c r="AF594" s="34"/>
      <c r="AG594" s="34"/>
      <c r="AH594" s="34"/>
      <c r="AI594" s="34"/>
      <c r="AJ594" s="34"/>
      <c r="AK594" s="34"/>
      <c r="AL594" s="34"/>
    </row>
    <row r="595" spans="1:38" s="35" customFormat="1" ht="11.25" x14ac:dyDescent="0.2">
      <c r="A595" s="25" t="s">
        <v>27</v>
      </c>
      <c r="B595" s="5">
        <v>42595</v>
      </c>
      <c r="C595" s="7">
        <v>0.85416666666666663</v>
      </c>
      <c r="D595" s="7">
        <v>1.3888888888888888E-2</v>
      </c>
      <c r="E595" s="3" t="s">
        <v>1024</v>
      </c>
      <c r="F595" s="4" t="s">
        <v>67</v>
      </c>
      <c r="G595" s="3" t="s">
        <v>103</v>
      </c>
      <c r="H595" s="25" t="s">
        <v>1045</v>
      </c>
      <c r="I595" s="90" t="s">
        <v>119</v>
      </c>
      <c r="J595" s="30"/>
      <c r="K595" s="93">
        <v>168</v>
      </c>
      <c r="L595" s="93">
        <v>134.4</v>
      </c>
      <c r="M595" s="93">
        <v>76.8</v>
      </c>
      <c r="N595" s="93">
        <v>48</v>
      </c>
      <c r="O595" s="93"/>
      <c r="P595" s="30"/>
      <c r="Q595" s="10"/>
      <c r="R595" s="10"/>
      <c r="S595" s="10"/>
      <c r="T595" s="10"/>
      <c r="U595" s="10"/>
      <c r="V595" s="10"/>
      <c r="W595" s="30"/>
      <c r="X595" s="32">
        <f>Table2[[#This Row],[A 
CAT 
€]]*Table2[[#This Row],[required
amount
CAT A]]</f>
        <v>0</v>
      </c>
      <c r="Y595" s="32"/>
      <c r="Z595" s="32"/>
      <c r="AA595" s="32"/>
      <c r="AB595" s="32"/>
      <c r="AC595" s="30"/>
      <c r="AD595" s="33">
        <f>SUM(Table2[[#This Row],[Total value 
CAT A]:[Total value 
CAT E]])</f>
        <v>0</v>
      </c>
      <c r="AE595" s="34"/>
      <c r="AF595" s="34"/>
      <c r="AG595" s="34"/>
      <c r="AH595" s="34"/>
      <c r="AI595" s="34"/>
      <c r="AJ595" s="34"/>
      <c r="AK595" s="34"/>
      <c r="AL595" s="34"/>
    </row>
    <row r="596" spans="1:38" s="35" customFormat="1" ht="11.25" x14ac:dyDescent="0.2">
      <c r="A596" s="4" t="s">
        <v>27</v>
      </c>
      <c r="B596" s="5">
        <v>42596</v>
      </c>
      <c r="C596" s="7">
        <v>0.39583333333333331</v>
      </c>
      <c r="D596" s="7">
        <v>0.55555555555555558</v>
      </c>
      <c r="E596" s="4" t="s">
        <v>1020</v>
      </c>
      <c r="F596" s="4" t="s">
        <v>67</v>
      </c>
      <c r="G596" s="3" t="s">
        <v>103</v>
      </c>
      <c r="H596" s="4" t="s">
        <v>1046</v>
      </c>
      <c r="I596" s="91" t="s">
        <v>119</v>
      </c>
      <c r="J596" s="30"/>
      <c r="K596" s="93">
        <v>168</v>
      </c>
      <c r="L596" s="93">
        <v>134.4</v>
      </c>
      <c r="M596" s="93">
        <v>76.8</v>
      </c>
      <c r="N596" s="93">
        <v>48</v>
      </c>
      <c r="O596" s="93"/>
      <c r="P596" s="30"/>
      <c r="Q596" s="10"/>
      <c r="R596" s="10"/>
      <c r="S596" s="10"/>
      <c r="T596" s="10"/>
      <c r="U596" s="10"/>
      <c r="V596" s="10"/>
      <c r="W596" s="30"/>
      <c r="X596" s="32">
        <f>Table2[[#This Row],[A 
CAT 
€]]*Table2[[#This Row],[required
amount
CAT A]]</f>
        <v>0</v>
      </c>
      <c r="Y596" s="32"/>
      <c r="Z596" s="32"/>
      <c r="AA596" s="32"/>
      <c r="AB596" s="32"/>
      <c r="AC596" s="30"/>
      <c r="AD596" s="33">
        <f>SUM(Table2[[#This Row],[Total value 
CAT A]:[Total value 
CAT E]])</f>
        <v>0</v>
      </c>
      <c r="AE596" s="34"/>
      <c r="AF596" s="34"/>
      <c r="AG596" s="34"/>
      <c r="AH596" s="34"/>
      <c r="AI596" s="34"/>
      <c r="AJ596" s="34"/>
      <c r="AK596" s="34"/>
      <c r="AL596" s="34"/>
    </row>
    <row r="597" spans="1:38" s="35" customFormat="1" ht="11.25" x14ac:dyDescent="0.2">
      <c r="A597" s="25" t="s">
        <v>27</v>
      </c>
      <c r="B597" s="5">
        <v>42596</v>
      </c>
      <c r="C597" s="27">
        <v>0.625</v>
      </c>
      <c r="D597" s="27">
        <v>0.78472222222222221</v>
      </c>
      <c r="E597" s="4" t="s">
        <v>1020</v>
      </c>
      <c r="F597" s="4" t="s">
        <v>67</v>
      </c>
      <c r="G597" s="3" t="s">
        <v>103</v>
      </c>
      <c r="H597" s="25" t="s">
        <v>1047</v>
      </c>
      <c r="I597" s="90" t="s">
        <v>119</v>
      </c>
      <c r="J597" s="30"/>
      <c r="K597" s="93">
        <v>168</v>
      </c>
      <c r="L597" s="93">
        <v>134.4</v>
      </c>
      <c r="M597" s="93">
        <v>76.8</v>
      </c>
      <c r="N597" s="93">
        <v>48</v>
      </c>
      <c r="O597" s="93"/>
      <c r="P597" s="30"/>
      <c r="Q597" s="10"/>
      <c r="R597" s="10"/>
      <c r="S597" s="10"/>
      <c r="T597" s="10"/>
      <c r="U597" s="10"/>
      <c r="V597" s="10"/>
      <c r="W597" s="30"/>
      <c r="X597" s="32">
        <f>Table2[[#This Row],[A 
CAT 
€]]*Table2[[#This Row],[required
amount
CAT A]]</f>
        <v>0</v>
      </c>
      <c r="Y597" s="32"/>
      <c r="Z597" s="32"/>
      <c r="AA597" s="32"/>
      <c r="AB597" s="32"/>
      <c r="AC597" s="30"/>
      <c r="AD597" s="33">
        <f>SUM(Table2[[#This Row],[Total value 
CAT A]:[Total value 
CAT E]])</f>
        <v>0</v>
      </c>
      <c r="AE597" s="34"/>
      <c r="AF597" s="34"/>
      <c r="AG597" s="34"/>
      <c r="AH597" s="34"/>
      <c r="AI597" s="34"/>
      <c r="AJ597" s="34"/>
      <c r="AK597" s="34"/>
      <c r="AL597" s="34"/>
    </row>
    <row r="598" spans="1:38" s="35" customFormat="1" ht="11.25" x14ac:dyDescent="0.2">
      <c r="A598" s="4" t="s">
        <v>27</v>
      </c>
      <c r="B598" s="5">
        <v>42596</v>
      </c>
      <c r="C598" s="7">
        <v>0.85416666666666663</v>
      </c>
      <c r="D598" s="7">
        <v>1.3888888888888888E-2</v>
      </c>
      <c r="E598" s="3" t="s">
        <v>1020</v>
      </c>
      <c r="F598" s="4" t="s">
        <v>67</v>
      </c>
      <c r="G598" s="3" t="s">
        <v>103</v>
      </c>
      <c r="H598" s="4" t="s">
        <v>1048</v>
      </c>
      <c r="I598" s="91" t="s">
        <v>119</v>
      </c>
      <c r="J598" s="30"/>
      <c r="K598" s="93">
        <v>168</v>
      </c>
      <c r="L598" s="93">
        <v>134.4</v>
      </c>
      <c r="M598" s="93">
        <v>76.8</v>
      </c>
      <c r="N598" s="93">
        <v>48</v>
      </c>
      <c r="O598" s="93"/>
      <c r="P598" s="30"/>
      <c r="Q598" s="10"/>
      <c r="R598" s="10"/>
      <c r="S598" s="10"/>
      <c r="T598" s="10"/>
      <c r="U598" s="10"/>
      <c r="V598" s="10"/>
      <c r="W598" s="30"/>
      <c r="X598" s="32">
        <f>Table2[[#This Row],[A 
CAT 
€]]*Table2[[#This Row],[required
amount
CAT A]]</f>
        <v>0</v>
      </c>
      <c r="Y598" s="32"/>
      <c r="Z598" s="32"/>
      <c r="AA598" s="32"/>
      <c r="AB598" s="32"/>
      <c r="AC598" s="30"/>
      <c r="AD598" s="33">
        <f>SUM(Table2[[#This Row],[Total value 
CAT A]:[Total value 
CAT E]])</f>
        <v>0</v>
      </c>
      <c r="AE598" s="34"/>
      <c r="AF598" s="34"/>
      <c r="AG598" s="34"/>
      <c r="AH598" s="34"/>
      <c r="AI598" s="34"/>
      <c r="AJ598" s="34"/>
      <c r="AK598" s="34"/>
      <c r="AL598" s="34"/>
    </row>
    <row r="599" spans="1:38" s="35" customFormat="1" ht="11.25" x14ac:dyDescent="0.2">
      <c r="A599" s="25" t="s">
        <v>27</v>
      </c>
      <c r="B599" s="5">
        <v>42597</v>
      </c>
      <c r="C599" s="27">
        <v>0.39583333333333331</v>
      </c>
      <c r="D599" s="27">
        <v>0.55555555555555558</v>
      </c>
      <c r="E599" s="3" t="s">
        <v>1024</v>
      </c>
      <c r="F599" s="4" t="s">
        <v>67</v>
      </c>
      <c r="G599" s="3" t="s">
        <v>103</v>
      </c>
      <c r="H599" s="25" t="s">
        <v>1049</v>
      </c>
      <c r="I599" s="90" t="s">
        <v>119</v>
      </c>
      <c r="J599" s="30"/>
      <c r="K599" s="93">
        <v>168</v>
      </c>
      <c r="L599" s="93">
        <v>134.4</v>
      </c>
      <c r="M599" s="93">
        <v>76.8</v>
      </c>
      <c r="N599" s="93">
        <v>48</v>
      </c>
      <c r="O599" s="93"/>
      <c r="P599" s="30"/>
      <c r="Q599" s="10"/>
      <c r="R599" s="10"/>
      <c r="S599" s="10"/>
      <c r="T599" s="10"/>
      <c r="U599" s="10"/>
      <c r="V599" s="10"/>
      <c r="W599" s="30"/>
      <c r="X599" s="32">
        <f>Table2[[#This Row],[A 
CAT 
€]]*Table2[[#This Row],[required
amount
CAT A]]</f>
        <v>0</v>
      </c>
      <c r="Y599" s="32"/>
      <c r="Z599" s="32"/>
      <c r="AA599" s="32"/>
      <c r="AB599" s="32"/>
      <c r="AC599" s="30"/>
      <c r="AD599" s="33">
        <f>SUM(Table2[[#This Row],[Total value 
CAT A]:[Total value 
CAT E]])</f>
        <v>0</v>
      </c>
      <c r="AE599" s="34"/>
      <c r="AF599" s="34"/>
      <c r="AG599" s="34"/>
      <c r="AH599" s="34"/>
      <c r="AI599" s="34"/>
      <c r="AJ599" s="34"/>
      <c r="AK599" s="34"/>
      <c r="AL599" s="34"/>
    </row>
    <row r="600" spans="1:38" s="35" customFormat="1" ht="11.25" x14ac:dyDescent="0.2">
      <c r="A600" s="4" t="s">
        <v>27</v>
      </c>
      <c r="B600" s="5">
        <v>42597</v>
      </c>
      <c r="C600" s="7">
        <v>0.625</v>
      </c>
      <c r="D600" s="7">
        <v>0.78472222222222221</v>
      </c>
      <c r="E600" s="3" t="s">
        <v>1024</v>
      </c>
      <c r="F600" s="4" t="s">
        <v>67</v>
      </c>
      <c r="G600" s="3" t="s">
        <v>103</v>
      </c>
      <c r="H600" s="4" t="s">
        <v>1050</v>
      </c>
      <c r="I600" s="91" t="s">
        <v>119</v>
      </c>
      <c r="J600" s="30"/>
      <c r="K600" s="93">
        <v>168</v>
      </c>
      <c r="L600" s="93">
        <v>134.4</v>
      </c>
      <c r="M600" s="93">
        <v>76.8</v>
      </c>
      <c r="N600" s="93">
        <v>48</v>
      </c>
      <c r="O600" s="93"/>
      <c r="P600" s="30"/>
      <c r="Q600" s="10"/>
      <c r="R600" s="10"/>
      <c r="S600" s="10"/>
      <c r="T600" s="10"/>
      <c r="U600" s="10"/>
      <c r="V600" s="10"/>
      <c r="W600" s="30"/>
      <c r="X600" s="32">
        <f>Table2[[#This Row],[A 
CAT 
€]]*Table2[[#This Row],[required
amount
CAT A]]</f>
        <v>0</v>
      </c>
      <c r="Y600" s="32"/>
      <c r="Z600" s="32"/>
      <c r="AA600" s="32"/>
      <c r="AB600" s="32"/>
      <c r="AC600" s="30"/>
      <c r="AD600" s="33">
        <f>SUM(Table2[[#This Row],[Total value 
CAT A]:[Total value 
CAT E]])</f>
        <v>0</v>
      </c>
      <c r="AE600" s="34"/>
      <c r="AF600" s="34"/>
      <c r="AG600" s="34"/>
      <c r="AH600" s="34"/>
      <c r="AI600" s="34"/>
      <c r="AJ600" s="34"/>
      <c r="AK600" s="34"/>
      <c r="AL600" s="34"/>
    </row>
    <row r="601" spans="1:38" s="35" customFormat="1" ht="11.25" x14ac:dyDescent="0.2">
      <c r="A601" s="25" t="s">
        <v>27</v>
      </c>
      <c r="B601" s="5">
        <v>42597</v>
      </c>
      <c r="C601" s="7">
        <v>0.85416666666666663</v>
      </c>
      <c r="D601" s="7">
        <v>1.3888888888888888E-2</v>
      </c>
      <c r="E601" s="4" t="s">
        <v>1024</v>
      </c>
      <c r="F601" s="4" t="s">
        <v>67</v>
      </c>
      <c r="G601" s="3" t="s">
        <v>103</v>
      </c>
      <c r="H601" s="25" t="s">
        <v>1051</v>
      </c>
      <c r="I601" s="90" t="s">
        <v>119</v>
      </c>
      <c r="J601" s="30"/>
      <c r="K601" s="93">
        <v>168</v>
      </c>
      <c r="L601" s="93">
        <v>134.4</v>
      </c>
      <c r="M601" s="93">
        <v>76.8</v>
      </c>
      <c r="N601" s="93">
        <v>48</v>
      </c>
      <c r="O601" s="93"/>
      <c r="P601" s="30"/>
      <c r="Q601" s="10"/>
      <c r="R601" s="10"/>
      <c r="S601" s="10"/>
      <c r="T601" s="10"/>
      <c r="U601" s="10"/>
      <c r="V601" s="10"/>
      <c r="W601" s="30"/>
      <c r="X601" s="32">
        <f>Table2[[#This Row],[A 
CAT 
€]]*Table2[[#This Row],[required
amount
CAT A]]</f>
        <v>0</v>
      </c>
      <c r="Y601" s="32"/>
      <c r="Z601" s="32"/>
      <c r="AA601" s="32"/>
      <c r="AB601" s="32"/>
      <c r="AC601" s="30"/>
      <c r="AD601" s="33">
        <f>SUM(Table2[[#This Row],[Total value 
CAT A]:[Total value 
CAT E]])</f>
        <v>0</v>
      </c>
      <c r="AE601" s="34"/>
      <c r="AF601" s="34"/>
      <c r="AG601" s="34"/>
      <c r="AH601" s="34"/>
      <c r="AI601" s="34"/>
      <c r="AJ601" s="34"/>
      <c r="AK601" s="34"/>
      <c r="AL601" s="34"/>
    </row>
    <row r="602" spans="1:38" s="35" customFormat="1" ht="11.25" x14ac:dyDescent="0.2">
      <c r="A602" s="4" t="s">
        <v>27</v>
      </c>
      <c r="B602" s="5">
        <v>42598</v>
      </c>
      <c r="C602" s="27">
        <v>0.41666666666666669</v>
      </c>
      <c r="D602" s="27">
        <v>0.5</v>
      </c>
      <c r="E602" s="4" t="s">
        <v>75</v>
      </c>
      <c r="F602" s="4" t="s">
        <v>67</v>
      </c>
      <c r="G602" s="3" t="s">
        <v>103</v>
      </c>
      <c r="H602" s="4" t="s">
        <v>1052</v>
      </c>
      <c r="I602" s="91" t="s">
        <v>119</v>
      </c>
      <c r="J602" s="30"/>
      <c r="K602" s="93">
        <v>201.6</v>
      </c>
      <c r="L602" s="93">
        <v>163.19999999999999</v>
      </c>
      <c r="M602" s="93">
        <v>110.4</v>
      </c>
      <c r="N602" s="93">
        <v>86.4</v>
      </c>
      <c r="O602" s="93"/>
      <c r="P602" s="30"/>
      <c r="Q602" s="10"/>
      <c r="R602" s="10"/>
      <c r="S602" s="10"/>
      <c r="T602" s="10"/>
      <c r="U602" s="10"/>
      <c r="V602" s="10"/>
      <c r="W602" s="30"/>
      <c r="X602" s="32">
        <f>Table2[[#This Row],[A 
CAT 
€]]*Table2[[#This Row],[required
amount
CAT A]]</f>
        <v>0</v>
      </c>
      <c r="Y602" s="32"/>
      <c r="Z602" s="32"/>
      <c r="AA602" s="32"/>
      <c r="AB602" s="32"/>
      <c r="AC602" s="30"/>
      <c r="AD602" s="33">
        <f>SUM(Table2[[#This Row],[Total value 
CAT A]:[Total value 
CAT E]])</f>
        <v>0</v>
      </c>
      <c r="AE602" s="34"/>
      <c r="AF602" s="34"/>
      <c r="AG602" s="34"/>
      <c r="AH602" s="34"/>
      <c r="AI602" s="34"/>
      <c r="AJ602" s="34"/>
      <c r="AK602" s="34"/>
      <c r="AL602" s="34"/>
    </row>
    <row r="603" spans="1:38" s="35" customFormat="1" ht="11.25" x14ac:dyDescent="0.2">
      <c r="A603" s="25" t="s">
        <v>27</v>
      </c>
      <c r="B603" s="5">
        <v>42598</v>
      </c>
      <c r="C603" s="7">
        <v>0.58333333333333337</v>
      </c>
      <c r="D603" s="7">
        <v>0.66666666666666663</v>
      </c>
      <c r="E603" s="3" t="s">
        <v>75</v>
      </c>
      <c r="F603" s="4" t="s">
        <v>67</v>
      </c>
      <c r="G603" s="3" t="s">
        <v>103</v>
      </c>
      <c r="H603" s="25" t="s">
        <v>1053</v>
      </c>
      <c r="I603" s="90" t="s">
        <v>119</v>
      </c>
      <c r="J603" s="30"/>
      <c r="K603" s="93">
        <v>201.6</v>
      </c>
      <c r="L603" s="93">
        <v>163.19999999999999</v>
      </c>
      <c r="M603" s="93">
        <v>110.4</v>
      </c>
      <c r="N603" s="93">
        <v>86.4</v>
      </c>
      <c r="O603" s="93"/>
      <c r="P603" s="30"/>
      <c r="Q603" s="10"/>
      <c r="R603" s="10"/>
      <c r="S603" s="10"/>
      <c r="T603" s="10"/>
      <c r="U603" s="10"/>
      <c r="V603" s="10"/>
      <c r="W603" s="30"/>
      <c r="X603" s="32">
        <f>Table2[[#This Row],[A 
CAT 
€]]*Table2[[#This Row],[required
amount
CAT A]]</f>
        <v>0</v>
      </c>
      <c r="Y603" s="32"/>
      <c r="Z603" s="32"/>
      <c r="AA603" s="32"/>
      <c r="AB603" s="32"/>
      <c r="AC603" s="30"/>
      <c r="AD603" s="33">
        <f>SUM(Table2[[#This Row],[Total value 
CAT A]:[Total value 
CAT E]])</f>
        <v>0</v>
      </c>
      <c r="AE603" s="34"/>
      <c r="AF603" s="34"/>
      <c r="AG603" s="34"/>
      <c r="AH603" s="34"/>
      <c r="AI603" s="34"/>
      <c r="AJ603" s="34"/>
      <c r="AK603" s="34"/>
      <c r="AL603" s="34"/>
    </row>
    <row r="604" spans="1:38" s="35" customFormat="1" ht="11.25" x14ac:dyDescent="0.2">
      <c r="A604" s="4" t="s">
        <v>27</v>
      </c>
      <c r="B604" s="5">
        <v>42598</v>
      </c>
      <c r="C604" s="27">
        <v>0.75</v>
      </c>
      <c r="D604" s="27">
        <v>0.83333333333333337</v>
      </c>
      <c r="E604" s="3" t="s">
        <v>75</v>
      </c>
      <c r="F604" s="4" t="s">
        <v>67</v>
      </c>
      <c r="G604" s="3" t="s">
        <v>103</v>
      </c>
      <c r="H604" s="4" t="s">
        <v>1054</v>
      </c>
      <c r="I604" s="91" t="s">
        <v>119</v>
      </c>
      <c r="J604" s="30"/>
      <c r="K604" s="93">
        <v>201.6</v>
      </c>
      <c r="L604" s="93">
        <v>163.19999999999999</v>
      </c>
      <c r="M604" s="93">
        <v>110.4</v>
      </c>
      <c r="N604" s="93">
        <v>86.4</v>
      </c>
      <c r="O604" s="93"/>
      <c r="P604" s="30"/>
      <c r="Q604" s="10"/>
      <c r="R604" s="10"/>
      <c r="S604" s="10"/>
      <c r="T604" s="10"/>
      <c r="U604" s="10"/>
      <c r="V604" s="10"/>
      <c r="W604" s="30"/>
      <c r="X604" s="32">
        <f>Table2[[#This Row],[A 
CAT 
€]]*Table2[[#This Row],[required
amount
CAT A]]</f>
        <v>0</v>
      </c>
      <c r="Y604" s="32"/>
      <c r="Z604" s="32"/>
      <c r="AA604" s="32"/>
      <c r="AB604" s="32"/>
      <c r="AC604" s="30"/>
      <c r="AD604" s="33">
        <f>SUM(Table2[[#This Row],[Total value 
CAT A]:[Total value 
CAT E]])</f>
        <v>0</v>
      </c>
      <c r="AE604" s="34"/>
      <c r="AF604" s="34"/>
      <c r="AG604" s="34"/>
      <c r="AH604" s="34"/>
      <c r="AI604" s="34"/>
      <c r="AJ604" s="34"/>
      <c r="AK604" s="34"/>
      <c r="AL604" s="34"/>
    </row>
    <row r="605" spans="1:38" s="35" customFormat="1" ht="11.25" x14ac:dyDescent="0.2">
      <c r="A605" s="25" t="s">
        <v>27</v>
      </c>
      <c r="B605" s="5">
        <v>42598</v>
      </c>
      <c r="C605" s="7">
        <v>0.92708333333333337</v>
      </c>
      <c r="D605" s="7">
        <v>1.0416666666666666E-2</v>
      </c>
      <c r="E605" s="3" t="s">
        <v>75</v>
      </c>
      <c r="F605" s="4" t="s">
        <v>67</v>
      </c>
      <c r="G605" s="3" t="s">
        <v>103</v>
      </c>
      <c r="H605" s="25" t="s">
        <v>1055</v>
      </c>
      <c r="I605" s="90" t="s">
        <v>119</v>
      </c>
      <c r="J605" s="30"/>
      <c r="K605" s="93">
        <v>201.6</v>
      </c>
      <c r="L605" s="93">
        <v>163.19999999999999</v>
      </c>
      <c r="M605" s="93">
        <v>110.4</v>
      </c>
      <c r="N605" s="93">
        <v>86.4</v>
      </c>
      <c r="O605" s="93"/>
      <c r="P605" s="30"/>
      <c r="Q605" s="10"/>
      <c r="R605" s="10"/>
      <c r="S605" s="10"/>
      <c r="T605" s="10"/>
      <c r="U605" s="10"/>
      <c r="V605" s="10"/>
      <c r="W605" s="30"/>
      <c r="X605" s="32">
        <f>Table2[[#This Row],[A 
CAT 
€]]*Table2[[#This Row],[required
amount
CAT A]]</f>
        <v>0</v>
      </c>
      <c r="Y605" s="32"/>
      <c r="Z605" s="32"/>
      <c r="AA605" s="32"/>
      <c r="AB605" s="32"/>
      <c r="AC605" s="30"/>
      <c r="AD605" s="33">
        <f>SUM(Table2[[#This Row],[Total value 
CAT A]:[Total value 
CAT E]])</f>
        <v>0</v>
      </c>
      <c r="AE605" s="34"/>
      <c r="AF605" s="34"/>
      <c r="AG605" s="34"/>
      <c r="AH605" s="34"/>
      <c r="AI605" s="34"/>
      <c r="AJ605" s="34"/>
      <c r="AK605" s="34"/>
      <c r="AL605" s="34"/>
    </row>
    <row r="606" spans="1:38" s="35" customFormat="1" ht="11.25" x14ac:dyDescent="0.2">
      <c r="A606" s="4" t="s">
        <v>27</v>
      </c>
      <c r="B606" s="5">
        <v>42599</v>
      </c>
      <c r="C606" s="7">
        <v>0.41666666666666669</v>
      </c>
      <c r="D606" s="7">
        <v>0.5</v>
      </c>
      <c r="E606" s="3" t="s">
        <v>76</v>
      </c>
      <c r="F606" s="4" t="s">
        <v>67</v>
      </c>
      <c r="G606" s="3" t="s">
        <v>103</v>
      </c>
      <c r="H606" s="4" t="s">
        <v>1056</v>
      </c>
      <c r="I606" s="91" t="s">
        <v>119</v>
      </c>
      <c r="J606" s="30"/>
      <c r="K606" s="93">
        <v>201.6</v>
      </c>
      <c r="L606" s="93">
        <v>163.19999999999999</v>
      </c>
      <c r="M606" s="93">
        <v>110.4</v>
      </c>
      <c r="N606" s="93">
        <v>86.4</v>
      </c>
      <c r="O606" s="93"/>
      <c r="P606" s="30"/>
      <c r="Q606" s="10"/>
      <c r="R606" s="10"/>
      <c r="S606" s="10"/>
      <c r="T606" s="10"/>
      <c r="U606" s="10"/>
      <c r="V606" s="10"/>
      <c r="W606" s="30"/>
      <c r="X606" s="32">
        <f>Table2[[#This Row],[A 
CAT 
€]]*Table2[[#This Row],[required
amount
CAT A]]</f>
        <v>0</v>
      </c>
      <c r="Y606" s="32">
        <f>Table2[[#This Row],[B 
CAT
€]]*Table2[[#This Row],[required 
amount
CAT B]]</f>
        <v>0</v>
      </c>
      <c r="Z606" s="32">
        <f>Table2[[#This Row],[C 
CAT
€]]*Table2[[#This Row],[required 
amount
CAT C]]</f>
        <v>0</v>
      </c>
      <c r="AA606" s="32"/>
      <c r="AB606" s="32"/>
      <c r="AC606" s="30"/>
      <c r="AD606" s="33">
        <f>SUM(Table2[[#This Row],[Total value 
CAT A]:[Total value 
CAT E]])</f>
        <v>0</v>
      </c>
      <c r="AE606" s="34"/>
      <c r="AF606" s="34"/>
      <c r="AG606" s="34"/>
      <c r="AH606" s="34"/>
      <c r="AI606" s="34"/>
      <c r="AJ606" s="34"/>
      <c r="AK606" s="34"/>
      <c r="AL606" s="34"/>
    </row>
    <row r="607" spans="1:38" s="35" customFormat="1" ht="11.25" x14ac:dyDescent="0.2">
      <c r="A607" s="25" t="s">
        <v>27</v>
      </c>
      <c r="B607" s="5">
        <v>42599</v>
      </c>
      <c r="C607" s="27">
        <v>0.58333333333333337</v>
      </c>
      <c r="D607" s="27">
        <v>0.66666666666666663</v>
      </c>
      <c r="E607" s="3" t="s">
        <v>76</v>
      </c>
      <c r="F607" s="4" t="s">
        <v>67</v>
      </c>
      <c r="G607" s="3" t="s">
        <v>103</v>
      </c>
      <c r="H607" s="25" t="s">
        <v>1057</v>
      </c>
      <c r="I607" s="90" t="s">
        <v>119</v>
      </c>
      <c r="J607" s="30"/>
      <c r="K607" s="93">
        <v>201.6</v>
      </c>
      <c r="L607" s="93">
        <v>163.19999999999999</v>
      </c>
      <c r="M607" s="93">
        <v>110.4</v>
      </c>
      <c r="N607" s="93">
        <v>86.4</v>
      </c>
      <c r="O607" s="93"/>
      <c r="P607" s="30"/>
      <c r="Q607" s="10"/>
      <c r="R607" s="10"/>
      <c r="S607" s="10"/>
      <c r="T607" s="10"/>
      <c r="U607" s="10"/>
      <c r="V607" s="10"/>
      <c r="W607" s="30"/>
      <c r="X607" s="32">
        <f>Table2[[#This Row],[A 
CAT 
€]]*Table2[[#This Row],[required
amount
CAT A]]</f>
        <v>0</v>
      </c>
      <c r="Y607" s="32">
        <f>Table2[[#This Row],[B 
CAT
€]]*Table2[[#This Row],[required 
amount
CAT B]]</f>
        <v>0</v>
      </c>
      <c r="Z607" s="32">
        <f>Table2[[#This Row],[C 
CAT
€]]*Table2[[#This Row],[required 
amount
CAT C]]</f>
        <v>0</v>
      </c>
      <c r="AA607" s="32"/>
      <c r="AB607" s="32"/>
      <c r="AC607" s="30"/>
      <c r="AD607" s="33">
        <f>SUM(Table2[[#This Row],[Total value 
CAT A]:[Total value 
CAT E]])</f>
        <v>0</v>
      </c>
      <c r="AE607" s="34"/>
      <c r="AF607" s="34"/>
      <c r="AG607" s="34"/>
      <c r="AH607" s="34"/>
      <c r="AI607" s="34"/>
      <c r="AJ607" s="34"/>
      <c r="AK607" s="34"/>
      <c r="AL607" s="34"/>
    </row>
    <row r="608" spans="1:38" s="35" customFormat="1" ht="11.25" x14ac:dyDescent="0.2">
      <c r="A608" s="4" t="s">
        <v>27</v>
      </c>
      <c r="B608" s="5">
        <v>42599</v>
      </c>
      <c r="C608" s="7">
        <v>0.75</v>
      </c>
      <c r="D608" s="7">
        <v>0.83333333333333337</v>
      </c>
      <c r="E608" s="3" t="s">
        <v>76</v>
      </c>
      <c r="F608" s="4" t="s">
        <v>67</v>
      </c>
      <c r="G608" s="3" t="s">
        <v>103</v>
      </c>
      <c r="H608" s="4" t="s">
        <v>1058</v>
      </c>
      <c r="I608" s="91" t="s">
        <v>119</v>
      </c>
      <c r="J608" s="30"/>
      <c r="K608" s="93">
        <v>201.6</v>
      </c>
      <c r="L608" s="93">
        <v>163.19999999999999</v>
      </c>
      <c r="M608" s="93">
        <v>110.4</v>
      </c>
      <c r="N608" s="93">
        <v>86.4</v>
      </c>
      <c r="O608" s="93"/>
      <c r="P608" s="30"/>
      <c r="Q608" s="10"/>
      <c r="R608" s="10"/>
      <c r="S608" s="10"/>
      <c r="T608" s="10"/>
      <c r="U608" s="10"/>
      <c r="V608" s="10"/>
      <c r="W608" s="30"/>
      <c r="X608" s="32">
        <f>Table2[[#This Row],[A 
CAT 
€]]*Table2[[#This Row],[required
amount
CAT A]]</f>
        <v>0</v>
      </c>
      <c r="Y608" s="32"/>
      <c r="Z608" s="32"/>
      <c r="AA608" s="32"/>
      <c r="AB608" s="32"/>
      <c r="AC608" s="30"/>
      <c r="AD608" s="33">
        <f>SUM(Table2[[#This Row],[Total value 
CAT A]:[Total value 
CAT E]])</f>
        <v>0</v>
      </c>
      <c r="AE608" s="34"/>
      <c r="AF608" s="34"/>
      <c r="AG608" s="34"/>
      <c r="AH608" s="34"/>
      <c r="AI608" s="34"/>
      <c r="AJ608" s="34"/>
      <c r="AK608" s="34"/>
      <c r="AL608" s="34"/>
    </row>
    <row r="609" spans="1:38" s="35" customFormat="1" ht="11.25" x14ac:dyDescent="0.2">
      <c r="A609" s="25" t="s">
        <v>27</v>
      </c>
      <c r="B609" s="5">
        <v>42599</v>
      </c>
      <c r="C609" s="27">
        <v>0.92708333333333337</v>
      </c>
      <c r="D609" s="27">
        <v>1.0416666666666666E-2</v>
      </c>
      <c r="E609" s="3" t="s">
        <v>76</v>
      </c>
      <c r="F609" s="4" t="s">
        <v>67</v>
      </c>
      <c r="G609" s="3" t="s">
        <v>103</v>
      </c>
      <c r="H609" s="25" t="s">
        <v>1059</v>
      </c>
      <c r="I609" s="90" t="s">
        <v>119</v>
      </c>
      <c r="J609" s="30"/>
      <c r="K609" s="93">
        <v>201.6</v>
      </c>
      <c r="L609" s="93">
        <v>163.19999999999999</v>
      </c>
      <c r="M609" s="93">
        <v>110.4</v>
      </c>
      <c r="N609" s="93">
        <v>86.4</v>
      </c>
      <c r="O609" s="93"/>
      <c r="P609" s="30"/>
      <c r="Q609" s="10"/>
      <c r="R609" s="10"/>
      <c r="S609" s="10"/>
      <c r="T609" s="10"/>
      <c r="U609" s="10"/>
      <c r="V609" s="10"/>
      <c r="W609" s="30"/>
      <c r="X609" s="32">
        <f>Table2[[#This Row],[A 
CAT 
€]]*Table2[[#This Row],[required
amount
CAT A]]</f>
        <v>0</v>
      </c>
      <c r="Y609" s="32"/>
      <c r="Z609" s="32"/>
      <c r="AA609" s="32"/>
      <c r="AB609" s="32"/>
      <c r="AC609" s="30"/>
      <c r="AD609" s="33">
        <f>SUM(Table2[[#This Row],[Total value 
CAT A]:[Total value 
CAT E]])</f>
        <v>0</v>
      </c>
      <c r="AE609" s="34"/>
      <c r="AF609" s="34"/>
      <c r="AG609" s="34"/>
      <c r="AH609" s="34"/>
      <c r="AI609" s="34"/>
      <c r="AJ609" s="34"/>
      <c r="AK609" s="34"/>
      <c r="AL609" s="34"/>
    </row>
    <row r="610" spans="1:38" s="35" customFormat="1" ht="11.25" x14ac:dyDescent="0.2">
      <c r="A610" s="4" t="s">
        <v>27</v>
      </c>
      <c r="B610" s="5">
        <v>42600</v>
      </c>
      <c r="C610" s="7">
        <v>0.54166666666666663</v>
      </c>
      <c r="D610" s="7">
        <v>0.625</v>
      </c>
      <c r="E610" s="3" t="s">
        <v>80</v>
      </c>
      <c r="F610" s="4" t="s">
        <v>67</v>
      </c>
      <c r="G610" s="3" t="s">
        <v>103</v>
      </c>
      <c r="H610" s="4" t="s">
        <v>1060</v>
      </c>
      <c r="I610" s="91" t="s">
        <v>119</v>
      </c>
      <c r="J610" s="30"/>
      <c r="K610" s="93">
        <v>288</v>
      </c>
      <c r="L610" s="93">
        <v>240</v>
      </c>
      <c r="M610" s="93">
        <v>148.80000000000001</v>
      </c>
      <c r="N610" s="93">
        <v>115.2</v>
      </c>
      <c r="O610" s="93"/>
      <c r="P610" s="30"/>
      <c r="Q610" s="10"/>
      <c r="R610" s="10"/>
      <c r="S610" s="10"/>
      <c r="T610" s="10"/>
      <c r="U610" s="10"/>
      <c r="V610" s="10"/>
      <c r="W610" s="30"/>
      <c r="X610" s="32">
        <f>Table2[[#This Row],[A 
CAT 
€]]*Table2[[#This Row],[required
amount
CAT A]]</f>
        <v>0</v>
      </c>
      <c r="Y610" s="32"/>
      <c r="Z610" s="32"/>
      <c r="AA610" s="32"/>
      <c r="AB610" s="32"/>
      <c r="AC610" s="30"/>
      <c r="AD610" s="33">
        <f>SUM(Table2[[#This Row],[Total value 
CAT A]:[Total value 
CAT E]])</f>
        <v>0</v>
      </c>
      <c r="AE610" s="34"/>
      <c r="AF610" s="34"/>
      <c r="AG610" s="34"/>
      <c r="AH610" s="34"/>
      <c r="AI610" s="34"/>
      <c r="AJ610" s="34"/>
      <c r="AK610" s="34"/>
      <c r="AL610" s="34"/>
    </row>
    <row r="611" spans="1:38" s="35" customFormat="1" ht="11.25" x14ac:dyDescent="0.2">
      <c r="A611" s="25" t="s">
        <v>27</v>
      </c>
      <c r="B611" s="5">
        <v>42600</v>
      </c>
      <c r="C611" s="7">
        <v>0.92708333333333337</v>
      </c>
      <c r="D611" s="7">
        <v>1.0416666666666666E-2</v>
      </c>
      <c r="E611" s="29" t="s">
        <v>80</v>
      </c>
      <c r="F611" s="25" t="s">
        <v>67</v>
      </c>
      <c r="G611" s="3" t="s">
        <v>103</v>
      </c>
      <c r="H611" s="25" t="s">
        <v>1061</v>
      </c>
      <c r="I611" s="90" t="s">
        <v>119</v>
      </c>
      <c r="J611" s="30"/>
      <c r="K611" s="93">
        <v>288</v>
      </c>
      <c r="L611" s="93">
        <v>240</v>
      </c>
      <c r="M611" s="93">
        <v>148.80000000000001</v>
      </c>
      <c r="N611" s="93">
        <v>115.2</v>
      </c>
      <c r="O611" s="93"/>
      <c r="P611" s="30"/>
      <c r="Q611" s="10"/>
      <c r="R611" s="10"/>
      <c r="S611" s="10"/>
      <c r="T611" s="10"/>
      <c r="U611" s="10"/>
      <c r="V611" s="10"/>
      <c r="W611" s="30"/>
      <c r="X611" s="32">
        <f>Table2[[#This Row],[A 
CAT 
€]]*Table2[[#This Row],[required
amount
CAT A]]</f>
        <v>0</v>
      </c>
      <c r="Y611" s="32">
        <f>Table2[[#This Row],[B 
CAT
€]]*Table2[[#This Row],[required 
amount
CAT B]]</f>
        <v>0</v>
      </c>
      <c r="Z611" s="32">
        <f>Table2[[#This Row],[C 
CAT
€]]*Table2[[#This Row],[required 
amount
CAT C]]</f>
        <v>0</v>
      </c>
      <c r="AA611" s="32"/>
      <c r="AB611" s="32"/>
      <c r="AC611" s="30"/>
      <c r="AD611" s="33">
        <f>SUM(Table2[[#This Row],[Total value 
CAT A]:[Total value 
CAT E]])</f>
        <v>0</v>
      </c>
      <c r="AE611" s="34"/>
      <c r="AF611" s="34"/>
      <c r="AG611" s="34"/>
      <c r="AH611" s="34"/>
      <c r="AI611" s="34"/>
      <c r="AJ611" s="34"/>
      <c r="AK611" s="34"/>
      <c r="AL611" s="34"/>
    </row>
    <row r="612" spans="1:38" s="35" customFormat="1" ht="11.25" x14ac:dyDescent="0.2">
      <c r="A612" s="4" t="s">
        <v>27</v>
      </c>
      <c r="B612" s="5">
        <v>42601</v>
      </c>
      <c r="C612" s="27">
        <v>0.54166666666666663</v>
      </c>
      <c r="D612" s="27">
        <v>0.625</v>
      </c>
      <c r="E612" s="29" t="s">
        <v>78</v>
      </c>
      <c r="F612" s="25" t="s">
        <v>67</v>
      </c>
      <c r="G612" s="3" t="s">
        <v>103</v>
      </c>
      <c r="H612" s="4" t="s">
        <v>1062</v>
      </c>
      <c r="I612" s="91" t="s">
        <v>119</v>
      </c>
      <c r="J612" s="30"/>
      <c r="K612" s="93">
        <v>288</v>
      </c>
      <c r="L612" s="93">
        <v>240</v>
      </c>
      <c r="M612" s="93">
        <v>148.80000000000001</v>
      </c>
      <c r="N612" s="93">
        <v>115.2</v>
      </c>
      <c r="O612" s="93"/>
      <c r="P612" s="30"/>
      <c r="Q612" s="10"/>
      <c r="R612" s="10"/>
      <c r="S612" s="10"/>
      <c r="T612" s="10"/>
      <c r="U612" s="10"/>
      <c r="V612" s="10"/>
      <c r="W612" s="30"/>
      <c r="X612" s="32">
        <f>Table2[[#This Row],[A 
CAT 
€]]*Table2[[#This Row],[required
amount
CAT A]]</f>
        <v>0</v>
      </c>
      <c r="Y612" s="32">
        <f>Table2[[#This Row],[B 
CAT
€]]*Table2[[#This Row],[required 
amount
CAT B]]</f>
        <v>0</v>
      </c>
      <c r="Z612" s="32">
        <f>Table2[[#This Row],[C 
CAT
€]]*Table2[[#This Row],[required 
amount
CAT C]]</f>
        <v>0</v>
      </c>
      <c r="AA612" s="32"/>
      <c r="AB612" s="32"/>
      <c r="AC612" s="30"/>
      <c r="AD612" s="33">
        <f>SUM(Table2[[#This Row],[Total value 
CAT A]:[Total value 
CAT E]])</f>
        <v>0</v>
      </c>
      <c r="AE612" s="34"/>
      <c r="AF612" s="34"/>
      <c r="AG612" s="34"/>
      <c r="AH612" s="34"/>
      <c r="AI612" s="34"/>
      <c r="AJ612" s="34"/>
      <c r="AK612" s="34"/>
      <c r="AL612" s="34"/>
    </row>
    <row r="613" spans="1:38" s="35" customFormat="1" ht="11.25" x14ac:dyDescent="0.2">
      <c r="A613" s="25" t="s">
        <v>27</v>
      </c>
      <c r="B613" s="5">
        <v>42601</v>
      </c>
      <c r="C613" s="7">
        <v>0.92708333333333337</v>
      </c>
      <c r="D613" s="7">
        <v>1.0416666666666666E-2</v>
      </c>
      <c r="E613" s="29" t="s">
        <v>78</v>
      </c>
      <c r="F613" s="25" t="s">
        <v>67</v>
      </c>
      <c r="G613" s="3" t="s">
        <v>103</v>
      </c>
      <c r="H613" s="25" t="s">
        <v>1063</v>
      </c>
      <c r="I613" s="90" t="s">
        <v>119</v>
      </c>
      <c r="J613" s="30"/>
      <c r="K613" s="93">
        <v>288</v>
      </c>
      <c r="L613" s="93">
        <v>240</v>
      </c>
      <c r="M613" s="93">
        <v>148.80000000000001</v>
      </c>
      <c r="N613" s="93">
        <v>115.2</v>
      </c>
      <c r="O613" s="93"/>
      <c r="P613" s="30"/>
      <c r="Q613" s="10"/>
      <c r="R613" s="10"/>
      <c r="S613" s="10"/>
      <c r="T613" s="10"/>
      <c r="U613" s="10"/>
      <c r="V613" s="10"/>
      <c r="W613" s="30"/>
      <c r="X613" s="32">
        <f>Table2[[#This Row],[A 
CAT 
€]]*Table2[[#This Row],[required
amount
CAT A]]</f>
        <v>0</v>
      </c>
      <c r="Y613" s="32">
        <f>Table2[[#This Row],[B 
CAT
€]]*Table2[[#This Row],[required 
amount
CAT B]]</f>
        <v>0</v>
      </c>
      <c r="Z613" s="32">
        <f>Table2[[#This Row],[C 
CAT
€]]*Table2[[#This Row],[required 
amount
CAT C]]</f>
        <v>0</v>
      </c>
      <c r="AA613" s="32"/>
      <c r="AB613" s="32"/>
      <c r="AC613" s="30"/>
      <c r="AD613" s="33">
        <f>SUM(Table2[[#This Row],[Total value 
CAT A]:[Total value 
CAT E]])</f>
        <v>0</v>
      </c>
      <c r="AE613" s="34"/>
      <c r="AF613" s="34"/>
      <c r="AG613" s="34"/>
      <c r="AH613" s="34"/>
      <c r="AI613" s="34"/>
      <c r="AJ613" s="34"/>
      <c r="AK613" s="34"/>
      <c r="AL613" s="34"/>
    </row>
    <row r="614" spans="1:38" s="35" customFormat="1" ht="11.25" x14ac:dyDescent="0.2">
      <c r="A614" s="4" t="s">
        <v>27</v>
      </c>
      <c r="B614" s="5">
        <v>42602</v>
      </c>
      <c r="C614" s="27">
        <v>0.54166666666666663</v>
      </c>
      <c r="D614" s="27">
        <v>0.625</v>
      </c>
      <c r="E614" s="29" t="s">
        <v>1064</v>
      </c>
      <c r="F614" s="25" t="s">
        <v>67</v>
      </c>
      <c r="G614" s="3" t="s">
        <v>103</v>
      </c>
      <c r="H614" s="4" t="s">
        <v>1065</v>
      </c>
      <c r="I614" s="91" t="s">
        <v>119</v>
      </c>
      <c r="J614" s="30"/>
      <c r="K614" s="93">
        <v>288</v>
      </c>
      <c r="L614" s="93">
        <v>240</v>
      </c>
      <c r="M614" s="93">
        <v>148.80000000000001</v>
      </c>
      <c r="N614" s="93">
        <v>115.2</v>
      </c>
      <c r="O614" s="93"/>
      <c r="P614" s="30"/>
      <c r="Q614" s="10"/>
      <c r="R614" s="10"/>
      <c r="S614" s="10"/>
      <c r="T614" s="10"/>
      <c r="U614" s="10"/>
      <c r="V614" s="10"/>
      <c r="W614" s="30"/>
      <c r="X614" s="32">
        <f>Table2[[#This Row],[A 
CAT 
€]]*Table2[[#This Row],[required
amount
CAT A]]</f>
        <v>0</v>
      </c>
      <c r="Y614" s="32">
        <f>Table2[[#This Row],[B 
CAT
€]]*Table2[[#This Row],[required 
amount
CAT B]]</f>
        <v>0</v>
      </c>
      <c r="Z614" s="32">
        <f>Table2[[#This Row],[C 
CAT
€]]*Table2[[#This Row],[required 
amount
CAT C]]</f>
        <v>0</v>
      </c>
      <c r="AA614" s="32"/>
      <c r="AB614" s="32"/>
      <c r="AC614" s="30"/>
      <c r="AD614" s="33">
        <f>SUM(Table2[[#This Row],[Total value 
CAT A]:[Total value 
CAT E]])</f>
        <v>0</v>
      </c>
      <c r="AE614" s="34"/>
      <c r="AF614" s="34"/>
      <c r="AG614" s="34"/>
      <c r="AH614" s="34"/>
      <c r="AI614" s="34"/>
      <c r="AJ614" s="34"/>
      <c r="AK614" s="34"/>
      <c r="AL614" s="34"/>
    </row>
    <row r="615" spans="1:38" s="35" customFormat="1" ht="22.5" x14ac:dyDescent="0.2">
      <c r="A615" s="25" t="s">
        <v>27</v>
      </c>
      <c r="B615" s="5">
        <v>42602</v>
      </c>
      <c r="C615" s="7">
        <v>0.92708333333333337</v>
      </c>
      <c r="D615" s="7">
        <v>1.0416666666666666E-2</v>
      </c>
      <c r="E615" s="3" t="s">
        <v>1066</v>
      </c>
      <c r="F615" s="25" t="s">
        <v>67</v>
      </c>
      <c r="G615" s="3" t="s">
        <v>103</v>
      </c>
      <c r="H615" s="25" t="s">
        <v>1067</v>
      </c>
      <c r="I615" s="90" t="s">
        <v>119</v>
      </c>
      <c r="J615" s="30"/>
      <c r="K615" s="93">
        <v>408</v>
      </c>
      <c r="L615" s="93">
        <v>328</v>
      </c>
      <c r="M615" s="93">
        <v>182.4</v>
      </c>
      <c r="N615" s="93">
        <v>124.8</v>
      </c>
      <c r="O615" s="93"/>
      <c r="P615" s="30"/>
      <c r="Q615" s="10"/>
      <c r="R615" s="10"/>
      <c r="S615" s="10"/>
      <c r="T615" s="10"/>
      <c r="U615" s="10"/>
      <c r="V615" s="10"/>
      <c r="W615" s="30"/>
      <c r="X615" s="32">
        <f>Table2[[#This Row],[A 
CAT 
€]]*Table2[[#This Row],[required
amount
CAT A]]</f>
        <v>0</v>
      </c>
      <c r="Y615" s="32">
        <f>Table2[[#This Row],[B 
CAT
€]]*Table2[[#This Row],[required 
amount
CAT B]]</f>
        <v>0</v>
      </c>
      <c r="Z615" s="32">
        <f>Table2[[#This Row],[C 
CAT
€]]*Table2[[#This Row],[required 
amount
CAT C]]</f>
        <v>0</v>
      </c>
      <c r="AA615" s="32"/>
      <c r="AB615" s="32"/>
      <c r="AC615" s="30"/>
      <c r="AD615" s="33">
        <f>SUM(Table2[[#This Row],[Total value 
CAT A]:[Total value 
CAT E]])</f>
        <v>0</v>
      </c>
      <c r="AE615" s="34"/>
      <c r="AF615" s="34"/>
      <c r="AG615" s="34"/>
      <c r="AH615" s="34"/>
      <c r="AI615" s="34"/>
      <c r="AJ615" s="34"/>
      <c r="AK615" s="34"/>
      <c r="AL615" s="34"/>
    </row>
    <row r="616" spans="1:38" s="35" customFormat="1" ht="11.25" x14ac:dyDescent="0.2">
      <c r="A616" s="4" t="s">
        <v>27</v>
      </c>
      <c r="B616" s="5">
        <v>42603</v>
      </c>
      <c r="C616" s="7">
        <v>0.39583333333333331</v>
      </c>
      <c r="D616" s="7">
        <v>0.47916666666666669</v>
      </c>
      <c r="E616" s="3" t="s">
        <v>1068</v>
      </c>
      <c r="F616" s="25" t="s">
        <v>67</v>
      </c>
      <c r="G616" s="3" t="s">
        <v>103</v>
      </c>
      <c r="H616" s="4" t="s">
        <v>1069</v>
      </c>
      <c r="I616" s="91" t="s">
        <v>119</v>
      </c>
      <c r="J616" s="30"/>
      <c r="K616" s="93">
        <v>288</v>
      </c>
      <c r="L616" s="93">
        <v>240</v>
      </c>
      <c r="M616" s="93">
        <v>148.80000000000001</v>
      </c>
      <c r="N616" s="93">
        <v>115.2</v>
      </c>
      <c r="O616" s="93"/>
      <c r="P616" s="30"/>
      <c r="Q616" s="10"/>
      <c r="R616" s="10"/>
      <c r="S616" s="10"/>
      <c r="T616" s="10"/>
      <c r="U616" s="10"/>
      <c r="V616" s="10"/>
      <c r="W616" s="30"/>
      <c r="X616" s="32">
        <f>Table2[[#This Row],[A 
CAT 
€]]*Table2[[#This Row],[required
amount
CAT A]]</f>
        <v>0</v>
      </c>
      <c r="Y616" s="32">
        <f>Table2[[#This Row],[B 
CAT
€]]*Table2[[#This Row],[required 
amount
CAT B]]</f>
        <v>0</v>
      </c>
      <c r="Z616" s="32">
        <f>Table2[[#This Row],[C 
CAT
€]]*Table2[[#This Row],[required 
amount
CAT C]]</f>
        <v>0</v>
      </c>
      <c r="AA616" s="32"/>
      <c r="AB616" s="32"/>
      <c r="AC616" s="30"/>
      <c r="AD616" s="33">
        <f>SUM(Table2[[#This Row],[Total value 
CAT A]:[Total value 
CAT E]])</f>
        <v>0</v>
      </c>
      <c r="AE616" s="34"/>
      <c r="AF616" s="34"/>
      <c r="AG616" s="34"/>
      <c r="AH616" s="34"/>
      <c r="AI616" s="34"/>
      <c r="AJ616" s="34"/>
      <c r="AK616" s="34"/>
      <c r="AL616" s="34"/>
    </row>
    <row r="617" spans="1:38" s="35" customFormat="1" ht="22.5" x14ac:dyDescent="0.2">
      <c r="A617" s="25" t="s">
        <v>27</v>
      </c>
      <c r="B617" s="5">
        <v>42603</v>
      </c>
      <c r="C617" s="7">
        <v>0.5625</v>
      </c>
      <c r="D617" s="7">
        <v>0.64583333333333337</v>
      </c>
      <c r="E617" s="47" t="s">
        <v>1070</v>
      </c>
      <c r="F617" s="25" t="s">
        <v>67</v>
      </c>
      <c r="G617" s="3" t="s">
        <v>103</v>
      </c>
      <c r="H617" s="25" t="s">
        <v>1071</v>
      </c>
      <c r="I617" s="90" t="s">
        <v>119</v>
      </c>
      <c r="J617" s="30"/>
      <c r="K617" s="93">
        <v>528</v>
      </c>
      <c r="L617" s="93">
        <v>408</v>
      </c>
      <c r="M617" s="93">
        <v>254.4</v>
      </c>
      <c r="N617" s="93">
        <v>168</v>
      </c>
      <c r="O617" s="93"/>
      <c r="P617" s="30"/>
      <c r="Q617" s="10"/>
      <c r="R617" s="10"/>
      <c r="S617" s="10"/>
      <c r="T617" s="10"/>
      <c r="U617" s="10"/>
      <c r="V617" s="10"/>
      <c r="W617" s="30"/>
      <c r="X617" s="32">
        <f>Table2[[#This Row],[A 
CAT 
€]]*Table2[[#This Row],[required
amount
CAT A]]</f>
        <v>0</v>
      </c>
      <c r="Y617" s="32">
        <f>Table2[[#This Row],[B 
CAT
€]]*Table2[[#This Row],[required 
amount
CAT B]]</f>
        <v>0</v>
      </c>
      <c r="Z617" s="32">
        <f>Table2[[#This Row],[C 
CAT
€]]*Table2[[#This Row],[required 
amount
CAT C]]</f>
        <v>0</v>
      </c>
      <c r="AA617" s="32"/>
      <c r="AB617" s="32"/>
      <c r="AC617" s="30"/>
      <c r="AD617" s="33">
        <f>SUM(Table2[[#This Row],[Total value 
CAT A]:[Total value 
CAT E]])</f>
        <v>0</v>
      </c>
      <c r="AE617" s="34"/>
      <c r="AF617" s="34"/>
      <c r="AG617" s="34"/>
      <c r="AH617" s="34"/>
      <c r="AI617" s="34"/>
      <c r="AJ617" s="34"/>
      <c r="AK617" s="34"/>
      <c r="AL617" s="34"/>
    </row>
    <row r="618" spans="1:38" s="35" customFormat="1" ht="11.25" x14ac:dyDescent="0.2">
      <c r="A618" s="4" t="s">
        <v>28</v>
      </c>
      <c r="B618" s="5">
        <v>42588</v>
      </c>
      <c r="C618" s="27">
        <v>0.41666666666666669</v>
      </c>
      <c r="D618" s="27">
        <v>0.52777777777777779</v>
      </c>
      <c r="E618" s="53" t="s">
        <v>1024</v>
      </c>
      <c r="F618" s="25" t="s">
        <v>67</v>
      </c>
      <c r="G618" s="3" t="s">
        <v>1072</v>
      </c>
      <c r="H618" s="4" t="s">
        <v>1073</v>
      </c>
      <c r="I618" s="91" t="s">
        <v>116</v>
      </c>
      <c r="J618" s="30"/>
      <c r="K618" s="93">
        <v>24</v>
      </c>
      <c r="L618" s="93"/>
      <c r="M618" s="93"/>
      <c r="N618" s="93"/>
      <c r="O618" s="93"/>
      <c r="P618" s="30"/>
      <c r="Q618" s="10"/>
      <c r="R618" s="10"/>
      <c r="S618" s="10"/>
      <c r="T618" s="10"/>
      <c r="U618" s="10"/>
      <c r="V618" s="10"/>
      <c r="W618" s="30"/>
      <c r="X618" s="32">
        <f>Table2[[#This Row],[A 
CAT 
€]]*Table2[[#This Row],[required
amount
CAT A]]</f>
        <v>0</v>
      </c>
      <c r="Y618" s="32">
        <f>Table2[[#This Row],[B 
CAT
€]]*Table2[[#This Row],[required 
amount
CAT B]]</f>
        <v>0</v>
      </c>
      <c r="Z618" s="32">
        <f>Table2[[#This Row],[C 
CAT
€]]*Table2[[#This Row],[required 
amount
CAT C]]</f>
        <v>0</v>
      </c>
      <c r="AA618" s="32"/>
      <c r="AB618" s="32"/>
      <c r="AC618" s="30"/>
      <c r="AD618" s="33">
        <f>SUM(Table2[[#This Row],[Total value 
CAT A]:[Total value 
CAT E]])</f>
        <v>0</v>
      </c>
      <c r="AE618" s="34"/>
      <c r="AF618" s="34"/>
      <c r="AG618" s="34"/>
      <c r="AH618" s="34"/>
      <c r="AI618" s="34"/>
      <c r="AJ618" s="34"/>
      <c r="AK618" s="34"/>
      <c r="AL618" s="34"/>
    </row>
    <row r="619" spans="1:38" s="35" customFormat="1" ht="11.25" x14ac:dyDescent="0.2">
      <c r="A619" s="25" t="s">
        <v>28</v>
      </c>
      <c r="B619" s="26">
        <v>42588</v>
      </c>
      <c r="C619" s="27">
        <v>0.59027777777777779</v>
      </c>
      <c r="D619" s="27">
        <v>0.70138888888888884</v>
      </c>
      <c r="E619" s="3" t="s">
        <v>1024</v>
      </c>
      <c r="F619" s="25" t="s">
        <v>67</v>
      </c>
      <c r="G619" s="3" t="s">
        <v>1072</v>
      </c>
      <c r="H619" s="25" t="s">
        <v>1074</v>
      </c>
      <c r="I619" s="90" t="s">
        <v>116</v>
      </c>
      <c r="J619" s="30"/>
      <c r="K619" s="93">
        <v>24</v>
      </c>
      <c r="L619" s="93"/>
      <c r="M619" s="93"/>
      <c r="N619" s="93"/>
      <c r="O619" s="93"/>
      <c r="P619" s="30"/>
      <c r="Q619" s="10"/>
      <c r="R619" s="10"/>
      <c r="S619" s="10"/>
      <c r="T619" s="10"/>
      <c r="U619" s="10"/>
      <c r="V619" s="10"/>
      <c r="W619" s="30"/>
      <c r="X619" s="32">
        <f>Table2[[#This Row],[A 
CAT 
€]]*Table2[[#This Row],[required
amount
CAT A]]</f>
        <v>0</v>
      </c>
      <c r="Y619" s="32">
        <f>Table2[[#This Row],[B 
CAT
€]]*Table2[[#This Row],[required 
amount
CAT B]]</f>
        <v>0</v>
      </c>
      <c r="Z619" s="32">
        <f>Table2[[#This Row],[C 
CAT
€]]*Table2[[#This Row],[required 
amount
CAT C]]</f>
        <v>0</v>
      </c>
      <c r="AA619" s="32"/>
      <c r="AB619" s="32"/>
      <c r="AC619" s="30"/>
      <c r="AD619" s="33">
        <f>SUM(Table2[[#This Row],[Total value 
CAT A]:[Total value 
CAT E]])</f>
        <v>0</v>
      </c>
      <c r="AE619" s="34"/>
      <c r="AF619" s="34"/>
      <c r="AG619" s="34"/>
      <c r="AH619" s="34"/>
      <c r="AI619" s="34"/>
      <c r="AJ619" s="34"/>
      <c r="AK619" s="34"/>
      <c r="AL619" s="34"/>
    </row>
    <row r="620" spans="1:38" s="35" customFormat="1" ht="11.25" x14ac:dyDescent="0.2">
      <c r="A620" s="4" t="s">
        <v>28</v>
      </c>
      <c r="B620" s="26">
        <v>42588</v>
      </c>
      <c r="C620" s="7">
        <v>0.76388888888888884</v>
      </c>
      <c r="D620" s="7">
        <v>0.875</v>
      </c>
      <c r="E620" s="29" t="s">
        <v>1024</v>
      </c>
      <c r="F620" s="25" t="s">
        <v>67</v>
      </c>
      <c r="G620" s="3" t="s">
        <v>1072</v>
      </c>
      <c r="H620" s="4" t="s">
        <v>1075</v>
      </c>
      <c r="I620" s="91" t="s">
        <v>116</v>
      </c>
      <c r="J620" s="30"/>
      <c r="K620" s="93">
        <v>24</v>
      </c>
      <c r="L620" s="93"/>
      <c r="M620" s="93"/>
      <c r="N620" s="93"/>
      <c r="O620" s="93"/>
      <c r="P620" s="30"/>
      <c r="Q620" s="10"/>
      <c r="R620" s="10"/>
      <c r="S620" s="10"/>
      <c r="T620" s="10"/>
      <c r="U620" s="10"/>
      <c r="V620" s="10"/>
      <c r="W620" s="30"/>
      <c r="X620" s="32">
        <f>Table2[[#This Row],[A 
CAT 
€]]*Table2[[#This Row],[required
amount
CAT A]]</f>
        <v>0</v>
      </c>
      <c r="Y620" s="32">
        <f>Table2[[#This Row],[B 
CAT
€]]*Table2[[#This Row],[required 
amount
CAT B]]</f>
        <v>0</v>
      </c>
      <c r="Z620" s="32">
        <f>Table2[[#This Row],[C 
CAT
€]]*Table2[[#This Row],[required 
amount
CAT C]]</f>
        <v>0</v>
      </c>
      <c r="AA620" s="32"/>
      <c r="AB620" s="32"/>
      <c r="AC620" s="30"/>
      <c r="AD620" s="33">
        <f>SUM(Table2[[#This Row],[Total value 
CAT A]:[Total value 
CAT E]])</f>
        <v>0</v>
      </c>
      <c r="AE620" s="34"/>
      <c r="AF620" s="34"/>
      <c r="AG620" s="34"/>
      <c r="AH620" s="34"/>
      <c r="AI620" s="34"/>
      <c r="AJ620" s="34"/>
      <c r="AK620" s="34"/>
      <c r="AL620" s="34"/>
    </row>
    <row r="621" spans="1:38" s="35" customFormat="1" ht="11.25" x14ac:dyDescent="0.2">
      <c r="A621" s="25" t="s">
        <v>28</v>
      </c>
      <c r="B621" s="37">
        <v>42590</v>
      </c>
      <c r="C621" s="8">
        <v>0.41666666666666669</v>
      </c>
      <c r="D621" s="8">
        <v>0.52777777777777779</v>
      </c>
      <c r="E621" s="29" t="s">
        <v>1024</v>
      </c>
      <c r="F621" s="54" t="s">
        <v>67</v>
      </c>
      <c r="G621" s="55" t="s">
        <v>1072</v>
      </c>
      <c r="H621" s="25" t="s">
        <v>1076</v>
      </c>
      <c r="I621" s="91" t="s">
        <v>116</v>
      </c>
      <c r="J621" s="30"/>
      <c r="K621" s="93">
        <v>24</v>
      </c>
      <c r="L621" s="93"/>
      <c r="M621" s="93"/>
      <c r="N621" s="93"/>
      <c r="O621" s="93"/>
      <c r="P621" s="30"/>
      <c r="Q621" s="10"/>
      <c r="R621" s="10"/>
      <c r="S621" s="10"/>
      <c r="T621" s="10"/>
      <c r="U621" s="10"/>
      <c r="V621" s="10"/>
      <c r="W621" s="30"/>
      <c r="X621" s="32">
        <f>Table2[[#This Row],[A 
CAT 
€]]*Table2[[#This Row],[required
amount
CAT A]]</f>
        <v>0</v>
      </c>
      <c r="Y621" s="32">
        <f>Table2[[#This Row],[B 
CAT
€]]*Table2[[#This Row],[required 
amount
CAT B]]</f>
        <v>0</v>
      </c>
      <c r="Z621" s="32"/>
      <c r="AA621" s="32"/>
      <c r="AB621" s="32"/>
      <c r="AC621" s="30"/>
      <c r="AD621" s="33">
        <f>SUM(Table2[[#This Row],[Total value 
CAT A]:[Total value 
CAT E]])</f>
        <v>0</v>
      </c>
      <c r="AE621" s="34"/>
      <c r="AF621" s="34"/>
      <c r="AG621" s="34"/>
      <c r="AH621" s="34"/>
      <c r="AI621" s="34"/>
      <c r="AJ621" s="34"/>
      <c r="AK621" s="34"/>
      <c r="AL621" s="34"/>
    </row>
    <row r="622" spans="1:38" s="35" customFormat="1" ht="11.25" x14ac:dyDescent="0.2">
      <c r="A622" s="4" t="s">
        <v>28</v>
      </c>
      <c r="B622" s="37">
        <v>42590</v>
      </c>
      <c r="C622" s="8">
        <v>0.59027777777777779</v>
      </c>
      <c r="D622" s="8">
        <v>0.70138888888888884</v>
      </c>
      <c r="E622" s="29" t="s">
        <v>1024</v>
      </c>
      <c r="F622" s="54" t="s">
        <v>67</v>
      </c>
      <c r="G622" s="55" t="s">
        <v>1072</v>
      </c>
      <c r="H622" s="4" t="s">
        <v>1077</v>
      </c>
      <c r="I622" s="91" t="s">
        <v>116</v>
      </c>
      <c r="J622" s="30"/>
      <c r="K622" s="93">
        <v>24</v>
      </c>
      <c r="L622" s="93"/>
      <c r="M622" s="93"/>
      <c r="N622" s="93"/>
      <c r="O622" s="93"/>
      <c r="P622" s="30"/>
      <c r="Q622" s="10"/>
      <c r="R622" s="10"/>
      <c r="S622" s="10"/>
      <c r="T622" s="10"/>
      <c r="U622" s="10"/>
      <c r="V622" s="10"/>
      <c r="W622" s="30"/>
      <c r="X622" s="32">
        <f>Table2[[#This Row],[A 
CAT 
€]]*Table2[[#This Row],[required
amount
CAT A]]</f>
        <v>0</v>
      </c>
      <c r="Y622" s="32">
        <f>Table2[[#This Row],[B 
CAT
€]]*Table2[[#This Row],[required 
amount
CAT B]]</f>
        <v>0</v>
      </c>
      <c r="Z622" s="32"/>
      <c r="AA622" s="32"/>
      <c r="AB622" s="32"/>
      <c r="AC622" s="30"/>
      <c r="AD622" s="33">
        <f>SUM(Table2[[#This Row],[Total value 
CAT A]:[Total value 
CAT E]])</f>
        <v>0</v>
      </c>
      <c r="AE622" s="34"/>
      <c r="AF622" s="34"/>
      <c r="AG622" s="34"/>
      <c r="AH622" s="34"/>
      <c r="AI622" s="34"/>
      <c r="AJ622" s="34"/>
      <c r="AK622" s="34"/>
      <c r="AL622" s="34"/>
    </row>
    <row r="623" spans="1:38" s="35" customFormat="1" ht="11.25" x14ac:dyDescent="0.2">
      <c r="A623" s="25" t="s">
        <v>28</v>
      </c>
      <c r="B623" s="37">
        <v>42590</v>
      </c>
      <c r="C623" s="8">
        <v>0.76388888888888884</v>
      </c>
      <c r="D623" s="8">
        <v>0.875</v>
      </c>
      <c r="E623" s="29" t="s">
        <v>1024</v>
      </c>
      <c r="F623" s="54" t="s">
        <v>67</v>
      </c>
      <c r="G623" s="55" t="s">
        <v>1072</v>
      </c>
      <c r="H623" s="25" t="s">
        <v>1078</v>
      </c>
      <c r="I623" s="91" t="s">
        <v>116</v>
      </c>
      <c r="J623" s="30"/>
      <c r="K623" s="93">
        <v>24</v>
      </c>
      <c r="L623" s="93"/>
      <c r="M623" s="93"/>
      <c r="N623" s="93"/>
      <c r="O623" s="93"/>
      <c r="P623" s="30"/>
      <c r="Q623" s="10"/>
      <c r="R623" s="10"/>
      <c r="S623" s="10"/>
      <c r="T623" s="10"/>
      <c r="U623" s="10"/>
      <c r="V623" s="10"/>
      <c r="W623" s="30"/>
      <c r="X623" s="32">
        <f>Table2[[#This Row],[A 
CAT 
€]]*Table2[[#This Row],[required
amount
CAT A]]</f>
        <v>0</v>
      </c>
      <c r="Y623" s="32">
        <f>Table2[[#This Row],[B 
CAT
€]]*Table2[[#This Row],[required 
amount
CAT B]]</f>
        <v>0</v>
      </c>
      <c r="Z623" s="32"/>
      <c r="AA623" s="32"/>
      <c r="AB623" s="32"/>
      <c r="AC623" s="30"/>
      <c r="AD623" s="33">
        <f>SUM(Table2[[#This Row],[Total value 
CAT A]:[Total value 
CAT E]])</f>
        <v>0</v>
      </c>
      <c r="AE623" s="34"/>
      <c r="AF623" s="34"/>
      <c r="AG623" s="34"/>
      <c r="AH623" s="34"/>
      <c r="AI623" s="34"/>
      <c r="AJ623" s="34"/>
      <c r="AK623" s="34"/>
      <c r="AL623" s="34"/>
    </row>
    <row r="624" spans="1:38" s="35" customFormat="1" ht="11.25" x14ac:dyDescent="0.2">
      <c r="A624" s="4" t="s">
        <v>28</v>
      </c>
      <c r="B624" s="37">
        <v>42591</v>
      </c>
      <c r="C624" s="8">
        <v>0.41666666666666669</v>
      </c>
      <c r="D624" s="8">
        <v>0.52777777777777779</v>
      </c>
      <c r="E624" s="29" t="s">
        <v>1020</v>
      </c>
      <c r="F624" s="54" t="s">
        <v>67</v>
      </c>
      <c r="G624" s="55" t="s">
        <v>1072</v>
      </c>
      <c r="H624" s="4" t="s">
        <v>1079</v>
      </c>
      <c r="I624" s="91" t="s">
        <v>116</v>
      </c>
      <c r="J624" s="30"/>
      <c r="K624" s="93">
        <v>24</v>
      </c>
      <c r="L624" s="93"/>
      <c r="M624" s="93"/>
      <c r="N624" s="93"/>
      <c r="O624" s="93"/>
      <c r="P624" s="30"/>
      <c r="Q624" s="10"/>
      <c r="R624" s="10"/>
      <c r="S624" s="10"/>
      <c r="T624" s="10"/>
      <c r="U624" s="10"/>
      <c r="V624" s="10"/>
      <c r="W624" s="30"/>
      <c r="X624" s="32">
        <f>Table2[[#This Row],[A 
CAT 
€]]*Table2[[#This Row],[required
amount
CAT A]]</f>
        <v>0</v>
      </c>
      <c r="Y624" s="32">
        <f>Table2[[#This Row],[B 
CAT
€]]*Table2[[#This Row],[required 
amount
CAT B]]</f>
        <v>0</v>
      </c>
      <c r="Z624" s="32"/>
      <c r="AA624" s="32"/>
      <c r="AB624" s="32"/>
      <c r="AC624" s="30"/>
      <c r="AD624" s="33">
        <f>SUM(Table2[[#This Row],[Total value 
CAT A]:[Total value 
CAT E]])</f>
        <v>0</v>
      </c>
      <c r="AE624" s="34"/>
      <c r="AF624" s="34"/>
      <c r="AG624" s="34"/>
      <c r="AH624" s="34"/>
      <c r="AI624" s="34"/>
      <c r="AJ624" s="34"/>
      <c r="AK624" s="34"/>
      <c r="AL624" s="34"/>
    </row>
    <row r="625" spans="1:38" s="35" customFormat="1" ht="11.25" x14ac:dyDescent="0.2">
      <c r="A625" s="25" t="s">
        <v>28</v>
      </c>
      <c r="B625" s="37">
        <v>42591</v>
      </c>
      <c r="C625" s="8">
        <v>0.59027777777777779</v>
      </c>
      <c r="D625" s="8">
        <v>0.70138888888888884</v>
      </c>
      <c r="E625" s="29" t="s">
        <v>1020</v>
      </c>
      <c r="F625" s="54" t="s">
        <v>67</v>
      </c>
      <c r="G625" s="55" t="s">
        <v>1072</v>
      </c>
      <c r="H625" s="25" t="s">
        <v>1080</v>
      </c>
      <c r="I625" s="91" t="s">
        <v>116</v>
      </c>
      <c r="J625" s="30"/>
      <c r="K625" s="93">
        <v>24</v>
      </c>
      <c r="L625" s="93"/>
      <c r="M625" s="93"/>
      <c r="N625" s="93"/>
      <c r="O625" s="93"/>
      <c r="P625" s="30"/>
      <c r="Q625" s="10"/>
      <c r="R625" s="10"/>
      <c r="S625" s="10"/>
      <c r="T625" s="10"/>
      <c r="U625" s="10"/>
      <c r="V625" s="10"/>
      <c r="W625" s="30"/>
      <c r="X625" s="32">
        <f>Table2[[#This Row],[A 
CAT 
€]]*Table2[[#This Row],[required
amount
CAT A]]</f>
        <v>0</v>
      </c>
      <c r="Y625" s="32">
        <f>Table2[[#This Row],[B 
CAT
€]]*Table2[[#This Row],[required 
amount
CAT B]]</f>
        <v>0</v>
      </c>
      <c r="Z625" s="32"/>
      <c r="AA625" s="32"/>
      <c r="AB625" s="32"/>
      <c r="AC625" s="30"/>
      <c r="AD625" s="33">
        <f>SUM(Table2[[#This Row],[Total value 
CAT A]:[Total value 
CAT E]])</f>
        <v>0</v>
      </c>
      <c r="AE625" s="34"/>
      <c r="AF625" s="34"/>
      <c r="AG625" s="34"/>
      <c r="AH625" s="34"/>
      <c r="AI625" s="34"/>
      <c r="AJ625" s="34"/>
      <c r="AK625" s="34"/>
      <c r="AL625" s="34"/>
    </row>
    <row r="626" spans="1:38" s="35" customFormat="1" ht="11.25" x14ac:dyDescent="0.2">
      <c r="A626" s="4" t="s">
        <v>28</v>
      </c>
      <c r="B626" s="37">
        <v>42592</v>
      </c>
      <c r="C626" s="8">
        <v>0.41666666666666669</v>
      </c>
      <c r="D626" s="8">
        <v>0.52777777777777779</v>
      </c>
      <c r="E626" s="29" t="s">
        <v>1024</v>
      </c>
      <c r="F626" s="54" t="s">
        <v>67</v>
      </c>
      <c r="G626" s="55" t="s">
        <v>1072</v>
      </c>
      <c r="H626" s="4" t="s">
        <v>1081</v>
      </c>
      <c r="I626" s="91" t="s">
        <v>116</v>
      </c>
      <c r="J626" s="30"/>
      <c r="K626" s="93">
        <v>24</v>
      </c>
      <c r="L626" s="93"/>
      <c r="M626" s="93"/>
      <c r="N626" s="93"/>
      <c r="O626" s="93"/>
      <c r="P626" s="30"/>
      <c r="Q626" s="10"/>
      <c r="R626" s="10"/>
      <c r="S626" s="10"/>
      <c r="T626" s="10"/>
      <c r="U626" s="10"/>
      <c r="V626" s="10"/>
      <c r="W626" s="30"/>
      <c r="X626" s="32">
        <f>Table2[[#This Row],[A 
CAT 
€]]*Table2[[#This Row],[required
amount
CAT A]]</f>
        <v>0</v>
      </c>
      <c r="Y626" s="32">
        <f>Table2[[#This Row],[B 
CAT
€]]*Table2[[#This Row],[required 
amount
CAT B]]</f>
        <v>0</v>
      </c>
      <c r="Z626" s="32"/>
      <c r="AA626" s="32"/>
      <c r="AB626" s="32"/>
      <c r="AC626" s="30"/>
      <c r="AD626" s="33">
        <f>SUM(Table2[[#This Row],[Total value 
CAT A]:[Total value 
CAT E]])</f>
        <v>0</v>
      </c>
      <c r="AE626" s="34"/>
      <c r="AF626" s="34"/>
      <c r="AG626" s="34"/>
      <c r="AH626" s="34"/>
      <c r="AI626" s="34"/>
      <c r="AJ626" s="34"/>
      <c r="AK626" s="34"/>
      <c r="AL626" s="34"/>
    </row>
    <row r="627" spans="1:38" s="35" customFormat="1" ht="11.25" x14ac:dyDescent="0.2">
      <c r="A627" s="25" t="s">
        <v>28</v>
      </c>
      <c r="B627" s="37">
        <v>42592</v>
      </c>
      <c r="C627" s="8">
        <v>0.59027777777777779</v>
      </c>
      <c r="D627" s="8">
        <v>0.70138888888888884</v>
      </c>
      <c r="E627" s="29" t="s">
        <v>1024</v>
      </c>
      <c r="F627" s="54" t="s">
        <v>67</v>
      </c>
      <c r="G627" s="55" t="s">
        <v>1072</v>
      </c>
      <c r="H627" s="25" t="s">
        <v>1082</v>
      </c>
      <c r="I627" s="90" t="s">
        <v>116</v>
      </c>
      <c r="J627" s="30"/>
      <c r="K627" s="94">
        <v>24</v>
      </c>
      <c r="L627" s="93"/>
      <c r="M627" s="93"/>
      <c r="N627" s="93"/>
      <c r="O627" s="93"/>
      <c r="P627" s="30"/>
      <c r="Q627" s="10"/>
      <c r="R627" s="10"/>
      <c r="S627" s="10"/>
      <c r="T627" s="10"/>
      <c r="U627" s="10"/>
      <c r="V627" s="10"/>
      <c r="W627" s="30"/>
      <c r="X627" s="32">
        <f>Table2[[#This Row],[A 
CAT 
€]]*Table2[[#This Row],[required
amount
CAT A]]</f>
        <v>0</v>
      </c>
      <c r="Y627" s="32">
        <f>Table2[[#This Row],[B 
CAT
€]]*Table2[[#This Row],[required 
amount
CAT B]]</f>
        <v>0</v>
      </c>
      <c r="Z627" s="32"/>
      <c r="AA627" s="32"/>
      <c r="AB627" s="32"/>
      <c r="AC627" s="30"/>
      <c r="AD627" s="33">
        <f>SUM(Table2[[#This Row],[Total value 
CAT A]:[Total value 
CAT E]])</f>
        <v>0</v>
      </c>
      <c r="AE627" s="34"/>
      <c r="AF627" s="34"/>
      <c r="AG627" s="34"/>
      <c r="AH627" s="34"/>
      <c r="AI627" s="34"/>
      <c r="AJ627" s="34"/>
      <c r="AK627" s="34"/>
      <c r="AL627" s="34"/>
    </row>
    <row r="628" spans="1:38" s="35" customFormat="1" ht="11.25" x14ac:dyDescent="0.2">
      <c r="A628" s="4" t="s">
        <v>28</v>
      </c>
      <c r="B628" s="37">
        <v>42592</v>
      </c>
      <c r="C628" s="8">
        <v>0.76388888888888884</v>
      </c>
      <c r="D628" s="8">
        <v>0.875</v>
      </c>
      <c r="E628" s="29" t="s">
        <v>1024</v>
      </c>
      <c r="F628" s="54" t="s">
        <v>67</v>
      </c>
      <c r="G628" s="55" t="s">
        <v>1072</v>
      </c>
      <c r="H628" s="4" t="s">
        <v>1083</v>
      </c>
      <c r="I628" s="91" t="s">
        <v>116</v>
      </c>
      <c r="J628" s="30"/>
      <c r="K628" s="94">
        <v>24</v>
      </c>
      <c r="L628" s="93"/>
      <c r="M628" s="93"/>
      <c r="N628" s="93"/>
      <c r="O628" s="93"/>
      <c r="P628" s="30"/>
      <c r="Q628" s="10"/>
      <c r="R628" s="10"/>
      <c r="S628" s="10"/>
      <c r="T628" s="10"/>
      <c r="U628" s="10"/>
      <c r="V628" s="10"/>
      <c r="W628" s="30"/>
      <c r="X628" s="32">
        <f>Table2[[#This Row],[A 
CAT 
€]]*Table2[[#This Row],[required
amount
CAT A]]</f>
        <v>0</v>
      </c>
      <c r="Y628" s="32">
        <f>Table2[[#This Row],[B 
CAT
€]]*Table2[[#This Row],[required 
amount
CAT B]]</f>
        <v>0</v>
      </c>
      <c r="Z628" s="32"/>
      <c r="AA628" s="32"/>
      <c r="AB628" s="32"/>
      <c r="AC628" s="30"/>
      <c r="AD628" s="33">
        <f>SUM(Table2[[#This Row],[Total value 
CAT A]:[Total value 
CAT E]])</f>
        <v>0</v>
      </c>
      <c r="AE628" s="34"/>
      <c r="AF628" s="34"/>
      <c r="AG628" s="34"/>
      <c r="AH628" s="34"/>
      <c r="AI628" s="34"/>
      <c r="AJ628" s="34"/>
      <c r="AK628" s="34"/>
      <c r="AL628" s="34"/>
    </row>
    <row r="629" spans="1:38" s="35" customFormat="1" ht="11.25" x14ac:dyDescent="0.2">
      <c r="A629" s="25" t="s">
        <v>28</v>
      </c>
      <c r="B629" s="37">
        <v>42593</v>
      </c>
      <c r="C629" s="8">
        <v>0.41666666666666669</v>
      </c>
      <c r="D629" s="8">
        <v>0.52777777777777779</v>
      </c>
      <c r="E629" s="29" t="s">
        <v>1020</v>
      </c>
      <c r="F629" s="54" t="s">
        <v>67</v>
      </c>
      <c r="G629" s="55" t="s">
        <v>1072</v>
      </c>
      <c r="H629" s="25" t="s">
        <v>1084</v>
      </c>
      <c r="I629" s="90" t="s">
        <v>116</v>
      </c>
      <c r="J629" s="30"/>
      <c r="K629" s="93">
        <v>24</v>
      </c>
      <c r="L629" s="93"/>
      <c r="M629" s="93"/>
      <c r="N629" s="93"/>
      <c r="O629" s="93"/>
      <c r="P629" s="30"/>
      <c r="Q629" s="10"/>
      <c r="R629" s="10"/>
      <c r="S629" s="10"/>
      <c r="T629" s="10"/>
      <c r="U629" s="10"/>
      <c r="V629" s="10"/>
      <c r="W629" s="30"/>
      <c r="X629" s="32">
        <f>Table2[[#This Row],[A 
CAT 
€]]*Table2[[#This Row],[required
amount
CAT A]]</f>
        <v>0</v>
      </c>
      <c r="Y629" s="32">
        <f>Table2[[#This Row],[B 
CAT
€]]*Table2[[#This Row],[required 
amount
CAT B]]</f>
        <v>0</v>
      </c>
      <c r="Z629" s="32"/>
      <c r="AA629" s="32"/>
      <c r="AB629" s="32"/>
      <c r="AC629" s="30"/>
      <c r="AD629" s="33">
        <f>SUM(Table2[[#This Row],[Total value 
CAT A]:[Total value 
CAT E]])</f>
        <v>0</v>
      </c>
      <c r="AE629" s="34"/>
      <c r="AF629" s="34"/>
      <c r="AG629" s="34"/>
      <c r="AH629" s="34"/>
      <c r="AI629" s="34"/>
      <c r="AJ629" s="34"/>
      <c r="AK629" s="34"/>
      <c r="AL629" s="34"/>
    </row>
    <row r="630" spans="1:38" s="35" customFormat="1" ht="11.25" x14ac:dyDescent="0.2">
      <c r="A630" s="4" t="s">
        <v>28</v>
      </c>
      <c r="B630" s="37">
        <v>42593</v>
      </c>
      <c r="C630" s="8">
        <v>0.59027777777777779</v>
      </c>
      <c r="D630" s="8">
        <v>0.70138888888888884</v>
      </c>
      <c r="E630" s="29" t="s">
        <v>1020</v>
      </c>
      <c r="F630" s="54" t="s">
        <v>67</v>
      </c>
      <c r="G630" s="55" t="s">
        <v>1072</v>
      </c>
      <c r="H630" s="4" t="s">
        <v>1085</v>
      </c>
      <c r="I630" s="91" t="s">
        <v>116</v>
      </c>
      <c r="J630" s="30"/>
      <c r="K630" s="93">
        <v>24</v>
      </c>
      <c r="L630" s="93"/>
      <c r="M630" s="93"/>
      <c r="N630" s="93"/>
      <c r="O630" s="93"/>
      <c r="P630" s="30"/>
      <c r="Q630" s="10"/>
      <c r="R630" s="10"/>
      <c r="S630" s="10"/>
      <c r="T630" s="10"/>
      <c r="U630" s="10"/>
      <c r="V630" s="10"/>
      <c r="W630" s="30"/>
      <c r="X630" s="32">
        <f>Table2[[#This Row],[A 
CAT 
€]]*Table2[[#This Row],[required
amount
CAT A]]</f>
        <v>0</v>
      </c>
      <c r="Y630" s="32">
        <f>Table2[[#This Row],[B 
CAT
€]]*Table2[[#This Row],[required 
amount
CAT B]]</f>
        <v>0</v>
      </c>
      <c r="Z630" s="32"/>
      <c r="AA630" s="32"/>
      <c r="AB630" s="32"/>
      <c r="AC630" s="30"/>
      <c r="AD630" s="33">
        <f>SUM(Table2[[#This Row],[Total value 
CAT A]:[Total value 
CAT E]])</f>
        <v>0</v>
      </c>
      <c r="AE630" s="34"/>
      <c r="AF630" s="34"/>
      <c r="AG630" s="34"/>
      <c r="AH630" s="34"/>
      <c r="AI630" s="34"/>
      <c r="AJ630" s="34"/>
      <c r="AK630" s="34"/>
      <c r="AL630" s="34"/>
    </row>
    <row r="631" spans="1:38" s="35" customFormat="1" ht="11.25" x14ac:dyDescent="0.2">
      <c r="A631" s="25" t="s">
        <v>28</v>
      </c>
      <c r="B631" s="37">
        <v>42594</v>
      </c>
      <c r="C631" s="8">
        <v>0.41666666666666669</v>
      </c>
      <c r="D631" s="8">
        <v>0.52777777777777779</v>
      </c>
      <c r="E631" s="29" t="s">
        <v>1024</v>
      </c>
      <c r="F631" s="54" t="s">
        <v>67</v>
      </c>
      <c r="G631" s="55" t="s">
        <v>1072</v>
      </c>
      <c r="H631" s="25" t="s">
        <v>1086</v>
      </c>
      <c r="I631" s="90" t="s">
        <v>116</v>
      </c>
      <c r="J631" s="30"/>
      <c r="K631" s="94">
        <v>24</v>
      </c>
      <c r="L631" s="93"/>
      <c r="M631" s="93"/>
      <c r="N631" s="93"/>
      <c r="O631" s="93"/>
      <c r="P631" s="30"/>
      <c r="Q631" s="10"/>
      <c r="R631" s="10"/>
      <c r="S631" s="10"/>
      <c r="T631" s="10"/>
      <c r="U631" s="10"/>
      <c r="V631" s="10"/>
      <c r="W631" s="30"/>
      <c r="X631" s="32">
        <f>Table2[[#This Row],[A 
CAT 
€]]*Table2[[#This Row],[required
amount
CAT A]]</f>
        <v>0</v>
      </c>
      <c r="Y631" s="32">
        <f>Table2[[#This Row],[B 
CAT
€]]*Table2[[#This Row],[required 
amount
CAT B]]</f>
        <v>0</v>
      </c>
      <c r="Z631" s="32"/>
      <c r="AA631" s="32"/>
      <c r="AB631" s="32"/>
      <c r="AC631" s="30"/>
      <c r="AD631" s="33">
        <f>SUM(Table2[[#This Row],[Total value 
CAT A]:[Total value 
CAT E]])</f>
        <v>0</v>
      </c>
      <c r="AE631" s="34"/>
      <c r="AF631" s="34"/>
      <c r="AG631" s="34"/>
      <c r="AH631" s="34"/>
      <c r="AI631" s="34"/>
      <c r="AJ631" s="34"/>
      <c r="AK631" s="34"/>
      <c r="AL631" s="34"/>
    </row>
    <row r="632" spans="1:38" s="35" customFormat="1" ht="11.25" x14ac:dyDescent="0.2">
      <c r="A632" s="4" t="s">
        <v>28</v>
      </c>
      <c r="B632" s="5">
        <v>42594</v>
      </c>
      <c r="C632" s="8">
        <v>0.59027777777777779</v>
      </c>
      <c r="D632" s="8">
        <v>0.70138888888888884</v>
      </c>
      <c r="E632" s="29" t="s">
        <v>1024</v>
      </c>
      <c r="F632" s="54" t="s">
        <v>67</v>
      </c>
      <c r="G632" s="55" t="s">
        <v>1072</v>
      </c>
      <c r="H632" s="4" t="s">
        <v>1087</v>
      </c>
      <c r="I632" s="91" t="s">
        <v>116</v>
      </c>
      <c r="J632" s="30"/>
      <c r="K632" s="94">
        <v>24</v>
      </c>
      <c r="L632" s="93"/>
      <c r="M632" s="93"/>
      <c r="N632" s="93"/>
      <c r="O632" s="93"/>
      <c r="P632" s="30"/>
      <c r="Q632" s="10"/>
      <c r="R632" s="10"/>
      <c r="S632" s="10"/>
      <c r="T632" s="10"/>
      <c r="U632" s="10"/>
      <c r="V632" s="10"/>
      <c r="W632" s="30"/>
      <c r="X632" s="32">
        <f>Table2[[#This Row],[A 
CAT 
€]]*Table2[[#This Row],[required
amount
CAT A]]</f>
        <v>0</v>
      </c>
      <c r="Y632" s="32">
        <f>Table2[[#This Row],[B 
CAT
€]]*Table2[[#This Row],[required 
amount
CAT B]]</f>
        <v>0</v>
      </c>
      <c r="Z632" s="32"/>
      <c r="AA632" s="32"/>
      <c r="AB632" s="32"/>
      <c r="AC632" s="30"/>
      <c r="AD632" s="33">
        <f>SUM(Table2[[#This Row],[Total value 
CAT A]:[Total value 
CAT E]])</f>
        <v>0</v>
      </c>
      <c r="AE632" s="34"/>
      <c r="AF632" s="34"/>
      <c r="AG632" s="34"/>
      <c r="AH632" s="34"/>
      <c r="AI632" s="34"/>
      <c r="AJ632" s="34"/>
      <c r="AK632" s="34"/>
      <c r="AL632" s="34"/>
    </row>
    <row r="633" spans="1:38" s="35" customFormat="1" ht="11.25" x14ac:dyDescent="0.2">
      <c r="A633" s="25" t="s">
        <v>28</v>
      </c>
      <c r="B633" s="5">
        <v>42594</v>
      </c>
      <c r="C633" s="8">
        <v>0.76388888888888884</v>
      </c>
      <c r="D633" s="8">
        <v>0.875</v>
      </c>
      <c r="E633" s="29" t="s">
        <v>1024</v>
      </c>
      <c r="F633" s="54" t="s">
        <v>67</v>
      </c>
      <c r="G633" s="55" t="s">
        <v>1072</v>
      </c>
      <c r="H633" s="25" t="s">
        <v>1088</v>
      </c>
      <c r="I633" s="90" t="s">
        <v>116</v>
      </c>
      <c r="J633" s="30"/>
      <c r="K633" s="93">
        <v>24</v>
      </c>
      <c r="L633" s="93"/>
      <c r="M633" s="93"/>
      <c r="N633" s="93"/>
      <c r="O633" s="93"/>
      <c r="P633" s="30"/>
      <c r="Q633" s="10"/>
      <c r="R633" s="10"/>
      <c r="S633" s="10"/>
      <c r="T633" s="10"/>
      <c r="U633" s="10"/>
      <c r="V633" s="10"/>
      <c r="W633" s="30"/>
      <c r="X633" s="32">
        <f>Table2[[#This Row],[A 
CAT 
€]]*Table2[[#This Row],[required
amount
CAT A]]</f>
        <v>0</v>
      </c>
      <c r="Y633" s="32">
        <f>Table2[[#This Row],[B 
CAT
€]]*Table2[[#This Row],[required 
amount
CAT B]]</f>
        <v>0</v>
      </c>
      <c r="Z633" s="32"/>
      <c r="AA633" s="32"/>
      <c r="AB633" s="32"/>
      <c r="AC633" s="30"/>
      <c r="AD633" s="33">
        <f>SUM(Table2[[#This Row],[Total value 
CAT A]:[Total value 
CAT E]])</f>
        <v>0</v>
      </c>
      <c r="AE633" s="34"/>
      <c r="AF633" s="34"/>
      <c r="AG633" s="34"/>
      <c r="AH633" s="34"/>
      <c r="AI633" s="34"/>
      <c r="AJ633" s="34"/>
      <c r="AK633" s="34"/>
      <c r="AL633" s="34"/>
    </row>
    <row r="634" spans="1:38" s="35" customFormat="1" ht="11.25" x14ac:dyDescent="0.2">
      <c r="A634" s="4" t="s">
        <v>28</v>
      </c>
      <c r="B634" s="5">
        <v>42595</v>
      </c>
      <c r="C634" s="8">
        <v>0.41666666666666669</v>
      </c>
      <c r="D634" s="8">
        <v>0.52777777777777779</v>
      </c>
      <c r="E634" s="29" t="s">
        <v>1020</v>
      </c>
      <c r="F634" s="54" t="s">
        <v>67</v>
      </c>
      <c r="G634" s="55" t="s">
        <v>1072</v>
      </c>
      <c r="H634" s="4" t="s">
        <v>1089</v>
      </c>
      <c r="I634" s="91" t="s">
        <v>116</v>
      </c>
      <c r="J634" s="30"/>
      <c r="K634" s="93">
        <v>24</v>
      </c>
      <c r="L634" s="93"/>
      <c r="M634" s="93"/>
      <c r="N634" s="93"/>
      <c r="O634" s="93"/>
      <c r="P634" s="30"/>
      <c r="Q634" s="10"/>
      <c r="R634" s="10"/>
      <c r="S634" s="10"/>
      <c r="T634" s="10"/>
      <c r="U634" s="10"/>
      <c r="V634" s="10"/>
      <c r="W634" s="30"/>
      <c r="X634" s="32">
        <f>Table2[[#This Row],[A 
CAT 
€]]*Table2[[#This Row],[required
amount
CAT A]]</f>
        <v>0</v>
      </c>
      <c r="Y634" s="32">
        <f>Table2[[#This Row],[B 
CAT
€]]*Table2[[#This Row],[required 
amount
CAT B]]</f>
        <v>0</v>
      </c>
      <c r="Z634" s="32"/>
      <c r="AA634" s="32"/>
      <c r="AB634" s="32"/>
      <c r="AC634" s="30"/>
      <c r="AD634" s="33">
        <f>SUM(Table2[[#This Row],[Total value 
CAT A]:[Total value 
CAT E]])</f>
        <v>0</v>
      </c>
      <c r="AE634" s="34"/>
      <c r="AF634" s="34"/>
      <c r="AG634" s="34"/>
      <c r="AH634" s="34"/>
      <c r="AI634" s="34"/>
      <c r="AJ634" s="34"/>
      <c r="AK634" s="34"/>
      <c r="AL634" s="34"/>
    </row>
    <row r="635" spans="1:38" s="35" customFormat="1" ht="11.25" x14ac:dyDescent="0.2">
      <c r="A635" s="25" t="s">
        <v>28</v>
      </c>
      <c r="B635" s="5">
        <v>42595</v>
      </c>
      <c r="C635" s="8">
        <v>0.59027777777777779</v>
      </c>
      <c r="D635" s="8">
        <v>0.70138888888888884</v>
      </c>
      <c r="E635" s="29" t="s">
        <v>1020</v>
      </c>
      <c r="F635" s="54" t="s">
        <v>67</v>
      </c>
      <c r="G635" s="55" t="s">
        <v>1072</v>
      </c>
      <c r="H635" s="25" t="s">
        <v>1090</v>
      </c>
      <c r="I635" s="90" t="s">
        <v>116</v>
      </c>
      <c r="J635" s="30"/>
      <c r="K635" s="94">
        <v>24</v>
      </c>
      <c r="L635" s="93"/>
      <c r="M635" s="93"/>
      <c r="N635" s="93"/>
      <c r="O635" s="93"/>
      <c r="P635" s="30"/>
      <c r="Q635" s="10"/>
      <c r="R635" s="10"/>
      <c r="S635" s="10"/>
      <c r="T635" s="10"/>
      <c r="U635" s="10"/>
      <c r="V635" s="10"/>
      <c r="W635" s="30"/>
      <c r="X635" s="32">
        <f>Table2[[#This Row],[A 
CAT 
€]]*Table2[[#This Row],[required
amount
CAT A]]</f>
        <v>0</v>
      </c>
      <c r="Y635" s="32">
        <f>Table2[[#This Row],[B 
CAT
€]]*Table2[[#This Row],[required 
amount
CAT B]]</f>
        <v>0</v>
      </c>
      <c r="Z635" s="32"/>
      <c r="AA635" s="32"/>
      <c r="AB635" s="32"/>
      <c r="AC635" s="30"/>
      <c r="AD635" s="33">
        <f>SUM(Table2[[#This Row],[Total value 
CAT A]:[Total value 
CAT E]])</f>
        <v>0</v>
      </c>
      <c r="AE635" s="34"/>
      <c r="AF635" s="34"/>
      <c r="AG635" s="34"/>
      <c r="AH635" s="34"/>
      <c r="AI635" s="34"/>
      <c r="AJ635" s="34"/>
      <c r="AK635" s="34"/>
      <c r="AL635" s="34"/>
    </row>
    <row r="636" spans="1:38" s="35" customFormat="1" ht="11.25" x14ac:dyDescent="0.2">
      <c r="A636" s="4" t="s">
        <v>28</v>
      </c>
      <c r="B636" s="5">
        <v>42596</v>
      </c>
      <c r="C636" s="8">
        <v>0.41666666666666669</v>
      </c>
      <c r="D636" s="8">
        <v>0.52777777777777779</v>
      </c>
      <c r="E636" s="29" t="s">
        <v>1024</v>
      </c>
      <c r="F636" s="54" t="s">
        <v>67</v>
      </c>
      <c r="G636" s="55" t="s">
        <v>1072</v>
      </c>
      <c r="H636" s="4" t="s">
        <v>1091</v>
      </c>
      <c r="I636" s="91" t="s">
        <v>116</v>
      </c>
      <c r="J636" s="30"/>
      <c r="K636" s="94">
        <v>24</v>
      </c>
      <c r="L636" s="93"/>
      <c r="M636" s="93"/>
      <c r="N636" s="93"/>
      <c r="O636" s="93"/>
      <c r="P636" s="30"/>
      <c r="Q636" s="10"/>
      <c r="R636" s="10"/>
      <c r="S636" s="10"/>
      <c r="T636" s="10"/>
      <c r="U636" s="10"/>
      <c r="V636" s="10"/>
      <c r="W636" s="30"/>
      <c r="X636" s="32">
        <f>Table2[[#This Row],[A 
CAT 
€]]*Table2[[#This Row],[required
amount
CAT A]]</f>
        <v>0</v>
      </c>
      <c r="Y636" s="32">
        <f>Table2[[#This Row],[B 
CAT
€]]*Table2[[#This Row],[required 
amount
CAT B]]</f>
        <v>0</v>
      </c>
      <c r="Z636" s="32"/>
      <c r="AA636" s="32"/>
      <c r="AB636" s="32"/>
      <c r="AC636" s="30"/>
      <c r="AD636" s="33">
        <f>SUM(Table2[[#This Row],[Total value 
CAT A]:[Total value 
CAT E]])</f>
        <v>0</v>
      </c>
      <c r="AE636" s="34"/>
      <c r="AF636" s="34"/>
      <c r="AG636" s="34"/>
      <c r="AH636" s="34"/>
      <c r="AI636" s="34"/>
      <c r="AJ636" s="34"/>
      <c r="AK636" s="34"/>
      <c r="AL636" s="34"/>
    </row>
    <row r="637" spans="1:38" s="35" customFormat="1" ht="11.25" x14ac:dyDescent="0.2">
      <c r="A637" s="25" t="s">
        <v>28</v>
      </c>
      <c r="B637" s="5">
        <v>42596</v>
      </c>
      <c r="C637" s="8">
        <v>0.59027777777777779</v>
      </c>
      <c r="D637" s="8">
        <v>0.70138888888888884</v>
      </c>
      <c r="E637" s="29" t="s">
        <v>1024</v>
      </c>
      <c r="F637" s="54" t="s">
        <v>67</v>
      </c>
      <c r="G637" s="55" t="s">
        <v>1072</v>
      </c>
      <c r="H637" s="25" t="s">
        <v>1092</v>
      </c>
      <c r="I637" s="90" t="s">
        <v>116</v>
      </c>
      <c r="J637" s="30"/>
      <c r="K637" s="94">
        <v>24</v>
      </c>
      <c r="L637" s="93"/>
      <c r="M637" s="93"/>
      <c r="N637" s="93"/>
      <c r="O637" s="93"/>
      <c r="P637" s="30"/>
      <c r="Q637" s="10"/>
      <c r="R637" s="10"/>
      <c r="S637" s="10"/>
      <c r="T637" s="10"/>
      <c r="U637" s="10"/>
      <c r="V637" s="10"/>
      <c r="W637" s="30"/>
      <c r="X637" s="32">
        <f>Table2[[#This Row],[A 
CAT 
€]]*Table2[[#This Row],[required
amount
CAT A]]</f>
        <v>0</v>
      </c>
      <c r="Y637" s="32">
        <f>Table2[[#This Row],[B 
CAT
€]]*Table2[[#This Row],[required 
amount
CAT B]]</f>
        <v>0</v>
      </c>
      <c r="Z637" s="32"/>
      <c r="AA637" s="32"/>
      <c r="AB637" s="32"/>
      <c r="AC637" s="30"/>
      <c r="AD637" s="33">
        <f>SUM(Table2[[#This Row],[Total value 
CAT A]:[Total value 
CAT E]])</f>
        <v>0</v>
      </c>
      <c r="AE637" s="34"/>
      <c r="AF637" s="34"/>
      <c r="AG637" s="34"/>
      <c r="AH637" s="34"/>
      <c r="AI637" s="34"/>
      <c r="AJ637" s="34"/>
      <c r="AK637" s="34"/>
      <c r="AL637" s="34"/>
    </row>
    <row r="638" spans="1:38" s="35" customFormat="1" ht="11.25" x14ac:dyDescent="0.2">
      <c r="A638" s="4" t="s">
        <v>28</v>
      </c>
      <c r="B638" s="5">
        <v>42596</v>
      </c>
      <c r="C638" s="8">
        <v>0.76388888888888884</v>
      </c>
      <c r="D638" s="8">
        <v>0.875</v>
      </c>
      <c r="E638" s="29" t="s">
        <v>1024</v>
      </c>
      <c r="F638" s="54" t="s">
        <v>67</v>
      </c>
      <c r="G638" s="55" t="s">
        <v>1072</v>
      </c>
      <c r="H638" s="4" t="s">
        <v>1093</v>
      </c>
      <c r="I638" s="91" t="s">
        <v>116</v>
      </c>
      <c r="J638" s="30"/>
      <c r="K638" s="94">
        <v>24</v>
      </c>
      <c r="L638" s="93"/>
      <c r="M638" s="93"/>
      <c r="N638" s="93"/>
      <c r="O638" s="93"/>
      <c r="P638" s="30"/>
      <c r="Q638" s="10"/>
      <c r="R638" s="10"/>
      <c r="S638" s="10"/>
      <c r="T638" s="10"/>
      <c r="U638" s="10"/>
      <c r="V638" s="10"/>
      <c r="W638" s="30"/>
      <c r="X638" s="32">
        <f>Table2[[#This Row],[A 
CAT 
€]]*Table2[[#This Row],[required
amount
CAT A]]</f>
        <v>0</v>
      </c>
      <c r="Y638" s="32">
        <f>Table2[[#This Row],[B 
CAT
€]]*Table2[[#This Row],[required 
amount
CAT B]]</f>
        <v>0</v>
      </c>
      <c r="Z638" s="32"/>
      <c r="AA638" s="32"/>
      <c r="AB638" s="32"/>
      <c r="AC638" s="30"/>
      <c r="AD638" s="33">
        <f>SUM(Table2[[#This Row],[Total value 
CAT A]:[Total value 
CAT E]])</f>
        <v>0</v>
      </c>
      <c r="AE638" s="34"/>
      <c r="AF638" s="34"/>
      <c r="AG638" s="34"/>
      <c r="AH638" s="34"/>
      <c r="AI638" s="34"/>
      <c r="AJ638" s="34"/>
      <c r="AK638" s="34"/>
      <c r="AL638" s="34"/>
    </row>
    <row r="639" spans="1:38" s="35" customFormat="1" ht="11.25" x14ac:dyDescent="0.2">
      <c r="A639" s="25" t="s">
        <v>28</v>
      </c>
      <c r="B639" s="5">
        <v>42597</v>
      </c>
      <c r="C639" s="8">
        <v>0.59027777777777779</v>
      </c>
      <c r="D639" s="8">
        <v>0.70138888888888884</v>
      </c>
      <c r="E639" s="29" t="s">
        <v>1094</v>
      </c>
      <c r="F639" s="54" t="s">
        <v>45</v>
      </c>
      <c r="G639" s="55" t="s">
        <v>106</v>
      </c>
      <c r="H639" s="25" t="s">
        <v>1095</v>
      </c>
      <c r="I639" s="90" t="s">
        <v>116</v>
      </c>
      <c r="J639" s="30"/>
      <c r="K639" s="94">
        <v>124.8</v>
      </c>
      <c r="L639" s="93">
        <v>76.8</v>
      </c>
      <c r="M639" s="93">
        <v>33.6</v>
      </c>
      <c r="N639" s="93"/>
      <c r="O639" s="93"/>
      <c r="P639" s="30"/>
      <c r="Q639" s="10"/>
      <c r="R639" s="10"/>
      <c r="S639" s="10"/>
      <c r="T639" s="10"/>
      <c r="U639" s="10"/>
      <c r="V639" s="10"/>
      <c r="W639" s="30"/>
      <c r="X639" s="32">
        <f>Table2[[#This Row],[A 
CAT 
€]]*Table2[[#This Row],[required
amount
CAT A]]</f>
        <v>0</v>
      </c>
      <c r="Y639" s="32">
        <f>Table2[[#This Row],[B 
CAT
€]]*Table2[[#This Row],[required 
amount
CAT B]]</f>
        <v>0</v>
      </c>
      <c r="Z639" s="32"/>
      <c r="AA639" s="32"/>
      <c r="AB639" s="32"/>
      <c r="AC639" s="30"/>
      <c r="AD639" s="33">
        <f>SUM(Table2[[#This Row],[Total value 
CAT A]:[Total value 
CAT E]])</f>
        <v>0</v>
      </c>
      <c r="AE639" s="34"/>
      <c r="AF639" s="34"/>
      <c r="AG639" s="34"/>
      <c r="AH639" s="34"/>
      <c r="AI639" s="34"/>
      <c r="AJ639" s="34"/>
      <c r="AK639" s="34"/>
      <c r="AL639" s="34"/>
    </row>
    <row r="640" spans="1:38" s="35" customFormat="1" ht="11.25" x14ac:dyDescent="0.2">
      <c r="A640" s="4" t="s">
        <v>28</v>
      </c>
      <c r="B640" s="5">
        <v>42597</v>
      </c>
      <c r="C640" s="8">
        <v>0.76388888888888884</v>
      </c>
      <c r="D640" s="8">
        <v>0.875</v>
      </c>
      <c r="E640" s="29" t="s">
        <v>1094</v>
      </c>
      <c r="F640" s="54" t="s">
        <v>45</v>
      </c>
      <c r="G640" s="55" t="s">
        <v>106</v>
      </c>
      <c r="H640" s="4" t="s">
        <v>1096</v>
      </c>
      <c r="I640" s="91" t="s">
        <v>116</v>
      </c>
      <c r="J640" s="30"/>
      <c r="K640" s="94">
        <v>124.8</v>
      </c>
      <c r="L640" s="93">
        <v>76.8</v>
      </c>
      <c r="M640" s="93">
        <v>33.6</v>
      </c>
      <c r="N640" s="93"/>
      <c r="O640" s="93"/>
      <c r="P640" s="30"/>
      <c r="Q640" s="10"/>
      <c r="R640" s="10"/>
      <c r="S640" s="10"/>
      <c r="T640" s="10"/>
      <c r="U640" s="10"/>
      <c r="V640" s="10"/>
      <c r="W640" s="30"/>
      <c r="X640" s="32">
        <f>Table2[[#This Row],[A 
CAT 
€]]*Table2[[#This Row],[required
amount
CAT A]]</f>
        <v>0</v>
      </c>
      <c r="Y640" s="32">
        <f>Table2[[#This Row],[B 
CAT
€]]*Table2[[#This Row],[required 
amount
CAT B]]</f>
        <v>0</v>
      </c>
      <c r="Z640" s="32"/>
      <c r="AA640" s="32"/>
      <c r="AB640" s="32"/>
      <c r="AC640" s="30"/>
      <c r="AD640" s="33">
        <f>SUM(Table2[[#This Row],[Total value 
CAT A]:[Total value 
CAT E]])</f>
        <v>0</v>
      </c>
      <c r="AE640" s="34"/>
      <c r="AF640" s="34"/>
      <c r="AG640" s="34"/>
      <c r="AH640" s="34"/>
      <c r="AI640" s="34"/>
      <c r="AJ640" s="34"/>
      <c r="AK640" s="34"/>
      <c r="AL640" s="34"/>
    </row>
    <row r="641" spans="1:38" s="35" customFormat="1" ht="11.25" x14ac:dyDescent="0.2">
      <c r="A641" s="25" t="s">
        <v>28</v>
      </c>
      <c r="B641" s="5">
        <v>42598</v>
      </c>
      <c r="C641" s="8">
        <v>0.41666666666666669</v>
      </c>
      <c r="D641" s="8">
        <v>0.52777777777777779</v>
      </c>
      <c r="E641" s="29" t="s">
        <v>1097</v>
      </c>
      <c r="F641" s="54" t="s">
        <v>45</v>
      </c>
      <c r="G641" s="55" t="s">
        <v>106</v>
      </c>
      <c r="H641" s="25" t="s">
        <v>1098</v>
      </c>
      <c r="I641" s="90" t="s">
        <v>116</v>
      </c>
      <c r="J641" s="30"/>
      <c r="K641" s="94">
        <v>124.8</v>
      </c>
      <c r="L641" s="93">
        <v>76.8</v>
      </c>
      <c r="M641" s="93">
        <v>33.6</v>
      </c>
      <c r="N641" s="93"/>
      <c r="O641" s="93"/>
      <c r="P641" s="30"/>
      <c r="Q641" s="10"/>
      <c r="R641" s="10"/>
      <c r="S641" s="10"/>
      <c r="T641" s="10"/>
      <c r="U641" s="10"/>
      <c r="V641" s="10"/>
      <c r="W641" s="30"/>
      <c r="X641" s="32">
        <f>Table2[[#This Row],[A 
CAT 
€]]*Table2[[#This Row],[required
amount
CAT A]]</f>
        <v>0</v>
      </c>
      <c r="Y641" s="32">
        <f>Table2[[#This Row],[B 
CAT
€]]*Table2[[#This Row],[required 
amount
CAT B]]</f>
        <v>0</v>
      </c>
      <c r="Z641" s="32"/>
      <c r="AA641" s="32"/>
      <c r="AB641" s="32"/>
      <c r="AC641" s="30"/>
      <c r="AD641" s="33">
        <f>SUM(Table2[[#This Row],[Total value 
CAT A]:[Total value 
CAT E]])</f>
        <v>0</v>
      </c>
      <c r="AE641" s="34"/>
      <c r="AF641" s="34"/>
      <c r="AG641" s="34"/>
      <c r="AH641" s="34"/>
      <c r="AI641" s="34"/>
      <c r="AJ641" s="34"/>
      <c r="AK641" s="34"/>
      <c r="AL641" s="34"/>
    </row>
    <row r="642" spans="1:38" s="35" customFormat="1" ht="11.25" x14ac:dyDescent="0.2">
      <c r="A642" s="25" t="s">
        <v>28</v>
      </c>
      <c r="B642" s="5">
        <v>42598</v>
      </c>
      <c r="C642" s="27">
        <v>0.59027777777777779</v>
      </c>
      <c r="D642" s="27">
        <v>0.70138888888888884</v>
      </c>
      <c r="E642" s="4" t="s">
        <v>1097</v>
      </c>
      <c r="F642" s="25" t="s">
        <v>45</v>
      </c>
      <c r="G642" s="29" t="s">
        <v>106</v>
      </c>
      <c r="H642" s="25" t="s">
        <v>1099</v>
      </c>
      <c r="I642" s="90" t="s">
        <v>116</v>
      </c>
      <c r="J642" s="30"/>
      <c r="K642" s="93">
        <v>124.8</v>
      </c>
      <c r="L642" s="93">
        <v>76.8</v>
      </c>
      <c r="M642" s="93">
        <v>33.6</v>
      </c>
      <c r="N642" s="93"/>
      <c r="O642" s="93"/>
      <c r="P642" s="30"/>
      <c r="Q642" s="10"/>
      <c r="R642" s="10"/>
      <c r="S642" s="10"/>
      <c r="T642" s="10"/>
      <c r="U642" s="10"/>
      <c r="V642" s="10"/>
      <c r="W642" s="30"/>
      <c r="X642" s="32">
        <f>Table2[[#This Row],[A 
CAT 
€]]*Table2[[#This Row],[required
amount
CAT A]]</f>
        <v>0</v>
      </c>
      <c r="Y642" s="32">
        <f>Table2[[#This Row],[B 
CAT
€]]*Table2[[#This Row],[required 
amount
CAT B]]</f>
        <v>0</v>
      </c>
      <c r="Z642" s="32">
        <f>Table2[[#This Row],[C 
CAT
€]]*Table2[[#This Row],[required 
amount
CAT C]]</f>
        <v>0</v>
      </c>
      <c r="AA642" s="32"/>
      <c r="AB642" s="32"/>
      <c r="AC642" s="30"/>
      <c r="AD642" s="33">
        <f>SUM(Table2[[#This Row],[Total value 
CAT A]:[Total value 
CAT E]])</f>
        <v>0</v>
      </c>
      <c r="AE642" s="34"/>
      <c r="AF642" s="34"/>
      <c r="AG642" s="34"/>
      <c r="AH642" s="34"/>
      <c r="AI642" s="34"/>
      <c r="AJ642" s="34"/>
      <c r="AK642" s="34"/>
      <c r="AL642" s="34"/>
    </row>
    <row r="643" spans="1:38" s="35" customFormat="1" ht="22.5" x14ac:dyDescent="0.2">
      <c r="A643" s="4" t="s">
        <v>28</v>
      </c>
      <c r="B643" s="5">
        <v>42599</v>
      </c>
      <c r="C643" s="7">
        <v>0.41666666666666669</v>
      </c>
      <c r="D643" s="7">
        <v>0.52777777777777779</v>
      </c>
      <c r="E643" s="3" t="s">
        <v>1100</v>
      </c>
      <c r="F643" s="25" t="s">
        <v>45</v>
      </c>
      <c r="G643" s="29" t="s">
        <v>106</v>
      </c>
      <c r="H643" s="4" t="s">
        <v>1101</v>
      </c>
      <c r="I643" s="91" t="s">
        <v>119</v>
      </c>
      <c r="J643" s="30"/>
      <c r="K643" s="93">
        <v>163.19999999999999</v>
      </c>
      <c r="L643" s="93">
        <v>105.6</v>
      </c>
      <c r="M643" s="93">
        <v>48</v>
      </c>
      <c r="N643" s="93"/>
      <c r="O643" s="93"/>
      <c r="P643" s="30"/>
      <c r="Q643" s="10"/>
      <c r="R643" s="10"/>
      <c r="S643" s="10"/>
      <c r="T643" s="10"/>
      <c r="U643" s="10"/>
      <c r="V643" s="10"/>
      <c r="W643" s="30"/>
      <c r="X643" s="32">
        <f>Table2[[#This Row],[A 
CAT 
€]]*Table2[[#This Row],[required
amount
CAT A]]</f>
        <v>0</v>
      </c>
      <c r="Y643" s="32">
        <f>Table2[[#This Row],[B 
CAT
€]]*Table2[[#This Row],[required 
amount
CAT B]]</f>
        <v>0</v>
      </c>
      <c r="Z643" s="32">
        <f>Table2[[#This Row],[C 
CAT
€]]*Table2[[#This Row],[required 
amount
CAT C]]</f>
        <v>0</v>
      </c>
      <c r="AA643" s="32"/>
      <c r="AB643" s="32"/>
      <c r="AC643" s="30"/>
      <c r="AD643" s="33">
        <f>SUM(Table2[[#This Row],[Total value 
CAT A]:[Total value 
CAT E]])</f>
        <v>0</v>
      </c>
      <c r="AE643" s="34"/>
      <c r="AF643" s="34"/>
      <c r="AG643" s="34"/>
      <c r="AH643" s="34"/>
      <c r="AI643" s="34"/>
      <c r="AJ643" s="34"/>
      <c r="AK643" s="34"/>
      <c r="AL643" s="34"/>
    </row>
    <row r="644" spans="1:38" s="35" customFormat="1" ht="22.5" x14ac:dyDescent="0.2">
      <c r="A644" s="25" t="s">
        <v>28</v>
      </c>
      <c r="B644" s="5">
        <v>42599</v>
      </c>
      <c r="C644" s="27">
        <v>0.63194444444444442</v>
      </c>
      <c r="D644" s="27">
        <v>0.74305555555555547</v>
      </c>
      <c r="E644" s="3" t="s">
        <v>1100</v>
      </c>
      <c r="F644" s="25" t="s">
        <v>45</v>
      </c>
      <c r="G644" s="29" t="s">
        <v>106</v>
      </c>
      <c r="H644" s="25" t="s">
        <v>1102</v>
      </c>
      <c r="I644" s="90" t="s">
        <v>119</v>
      </c>
      <c r="J644" s="30"/>
      <c r="K644" s="93">
        <v>163.19999999999999</v>
      </c>
      <c r="L644" s="93">
        <v>105.6</v>
      </c>
      <c r="M644" s="93">
        <v>48</v>
      </c>
      <c r="N644" s="93"/>
      <c r="O644" s="93"/>
      <c r="P644" s="30"/>
      <c r="Q644" s="10"/>
      <c r="R644" s="10"/>
      <c r="S644" s="10"/>
      <c r="T644" s="10"/>
      <c r="U644" s="10"/>
      <c r="V644" s="10"/>
      <c r="W644" s="30"/>
      <c r="X644" s="32">
        <f>Table2[[#This Row],[A 
CAT 
€]]*Table2[[#This Row],[required
amount
CAT A]]</f>
        <v>0</v>
      </c>
      <c r="Y644" s="32">
        <f>Table2[[#This Row],[B 
CAT
€]]*Table2[[#This Row],[required 
amount
CAT B]]</f>
        <v>0</v>
      </c>
      <c r="Z644" s="32">
        <f>Table2[[#This Row],[C 
CAT
€]]*Table2[[#This Row],[required 
amount
CAT C]]</f>
        <v>0</v>
      </c>
      <c r="AA644" s="32"/>
      <c r="AB644" s="32"/>
      <c r="AC644" s="30"/>
      <c r="AD644" s="33">
        <f>SUM(Table2[[#This Row],[Total value 
CAT A]:[Total value 
CAT E]])</f>
        <v>0</v>
      </c>
      <c r="AE644" s="34"/>
      <c r="AF644" s="34"/>
      <c r="AG644" s="34"/>
      <c r="AH644" s="34"/>
      <c r="AI644" s="34"/>
      <c r="AJ644" s="34"/>
      <c r="AK644" s="34"/>
      <c r="AL644" s="34"/>
    </row>
    <row r="645" spans="1:38" s="35" customFormat="1" ht="22.5" x14ac:dyDescent="0.2">
      <c r="A645" s="4" t="s">
        <v>28</v>
      </c>
      <c r="B645" s="5">
        <v>42600</v>
      </c>
      <c r="C645" s="7">
        <v>0.41666666666666669</v>
      </c>
      <c r="D645" s="7">
        <v>0.52777777777777779</v>
      </c>
      <c r="E645" s="3" t="s">
        <v>1103</v>
      </c>
      <c r="F645" s="25" t="s">
        <v>45</v>
      </c>
      <c r="G645" s="29" t="s">
        <v>106</v>
      </c>
      <c r="H645" s="4" t="s">
        <v>1104</v>
      </c>
      <c r="I645" s="91" t="s">
        <v>119</v>
      </c>
      <c r="J645" s="30"/>
      <c r="K645" s="93">
        <v>163.19999999999999</v>
      </c>
      <c r="L645" s="93">
        <v>105.6</v>
      </c>
      <c r="M645" s="93">
        <v>48</v>
      </c>
      <c r="N645" s="93"/>
      <c r="O645" s="93"/>
      <c r="P645" s="30"/>
      <c r="Q645" s="10"/>
      <c r="R645" s="10"/>
      <c r="S645" s="10"/>
      <c r="T645" s="10"/>
      <c r="U645" s="10"/>
      <c r="V645" s="10"/>
      <c r="W645" s="30"/>
      <c r="X645" s="32">
        <f>Table2[[#This Row],[A 
CAT 
€]]*Table2[[#This Row],[required
amount
CAT A]]</f>
        <v>0</v>
      </c>
      <c r="Y645" s="32">
        <f>Table2[[#This Row],[B 
CAT
€]]*Table2[[#This Row],[required 
amount
CAT B]]</f>
        <v>0</v>
      </c>
      <c r="Z645" s="32">
        <f>Table2[[#This Row],[C 
CAT
€]]*Table2[[#This Row],[required 
amount
CAT C]]</f>
        <v>0</v>
      </c>
      <c r="AA645" s="32"/>
      <c r="AB645" s="32"/>
      <c r="AC645" s="30"/>
      <c r="AD645" s="33">
        <f>SUM(Table2[[#This Row],[Total value 
CAT A]:[Total value 
CAT E]])</f>
        <v>0</v>
      </c>
      <c r="AE645" s="34"/>
      <c r="AF645" s="34"/>
      <c r="AG645" s="34"/>
      <c r="AH645" s="34"/>
      <c r="AI645" s="34"/>
      <c r="AJ645" s="34"/>
      <c r="AK645" s="34"/>
      <c r="AL645" s="34"/>
    </row>
    <row r="646" spans="1:38" s="35" customFormat="1" ht="22.5" x14ac:dyDescent="0.2">
      <c r="A646" s="25" t="s">
        <v>28</v>
      </c>
      <c r="B646" s="5">
        <v>42600</v>
      </c>
      <c r="C646" s="27">
        <v>0.63194444444444442</v>
      </c>
      <c r="D646" s="27">
        <v>0.74305555555555547</v>
      </c>
      <c r="E646" s="3" t="s">
        <v>1103</v>
      </c>
      <c r="F646" s="25" t="s">
        <v>45</v>
      </c>
      <c r="G646" s="29" t="s">
        <v>106</v>
      </c>
      <c r="H646" s="25" t="s">
        <v>1105</v>
      </c>
      <c r="I646" s="90" t="s">
        <v>119</v>
      </c>
      <c r="J646" s="30"/>
      <c r="K646" s="93">
        <v>163.19999999999999</v>
      </c>
      <c r="L646" s="93">
        <v>105.6</v>
      </c>
      <c r="M646" s="93">
        <v>48</v>
      </c>
      <c r="N646" s="93"/>
      <c r="O646" s="93"/>
      <c r="P646" s="30"/>
      <c r="Q646" s="10"/>
      <c r="R646" s="10"/>
      <c r="S646" s="10"/>
      <c r="T646" s="10"/>
      <c r="U646" s="10"/>
      <c r="V646" s="10"/>
      <c r="W646" s="30"/>
      <c r="X646" s="32">
        <f>Table2[[#This Row],[A 
CAT 
€]]*Table2[[#This Row],[required
amount
CAT A]]</f>
        <v>0</v>
      </c>
      <c r="Y646" s="32">
        <f>Table2[[#This Row],[B 
CAT
€]]*Table2[[#This Row],[required 
amount
CAT B]]</f>
        <v>0</v>
      </c>
      <c r="Z646" s="32">
        <f>Table2[[#This Row],[C 
CAT
€]]*Table2[[#This Row],[required 
amount
CAT C]]</f>
        <v>0</v>
      </c>
      <c r="AA646" s="32"/>
      <c r="AB646" s="32"/>
      <c r="AC646" s="30"/>
      <c r="AD646" s="33">
        <f>SUM(Table2[[#This Row],[Total value 
CAT A]:[Total value 
CAT E]])</f>
        <v>0</v>
      </c>
      <c r="AE646" s="34"/>
      <c r="AF646" s="34"/>
      <c r="AG646" s="34"/>
      <c r="AH646" s="34"/>
      <c r="AI646" s="34"/>
      <c r="AJ646" s="34"/>
      <c r="AK646" s="34"/>
      <c r="AL646" s="34"/>
    </row>
    <row r="647" spans="1:38" s="35" customFormat="1" ht="33.75" x14ac:dyDescent="0.2">
      <c r="A647" s="4" t="s">
        <v>28</v>
      </c>
      <c r="B647" s="5">
        <v>42601</v>
      </c>
      <c r="C647" s="7">
        <v>0.41666666666666669</v>
      </c>
      <c r="D647" s="7">
        <v>0.52777777777777779</v>
      </c>
      <c r="E647" s="29" t="s">
        <v>1106</v>
      </c>
      <c r="F647" s="25" t="s">
        <v>45</v>
      </c>
      <c r="G647" s="29" t="s">
        <v>106</v>
      </c>
      <c r="H647" s="4" t="s">
        <v>1107</v>
      </c>
      <c r="I647" s="91" t="s">
        <v>119</v>
      </c>
      <c r="J647" s="30"/>
      <c r="K647" s="93">
        <v>163.19999999999999</v>
      </c>
      <c r="L647" s="93">
        <v>105.6</v>
      </c>
      <c r="M647" s="93">
        <v>48</v>
      </c>
      <c r="N647" s="93"/>
      <c r="O647" s="93"/>
      <c r="P647" s="30"/>
      <c r="Q647" s="10"/>
      <c r="R647" s="10"/>
      <c r="S647" s="10"/>
      <c r="T647" s="10"/>
      <c r="U647" s="10"/>
      <c r="V647" s="10"/>
      <c r="W647" s="30"/>
      <c r="X647" s="32">
        <f>Table2[[#This Row],[A 
CAT 
€]]*Table2[[#This Row],[required
amount
CAT A]]</f>
        <v>0</v>
      </c>
      <c r="Y647" s="32">
        <f>Table2[[#This Row],[B 
CAT
€]]*Table2[[#This Row],[required 
amount
CAT B]]</f>
        <v>0</v>
      </c>
      <c r="Z647" s="32">
        <f>Table2[[#This Row],[C 
CAT
€]]*Table2[[#This Row],[required 
amount
CAT C]]</f>
        <v>0</v>
      </c>
      <c r="AA647" s="32"/>
      <c r="AB647" s="32"/>
      <c r="AC647" s="30"/>
      <c r="AD647" s="33">
        <f>SUM(Table2[[#This Row],[Total value 
CAT A]:[Total value 
CAT E]])</f>
        <v>0</v>
      </c>
      <c r="AE647" s="34"/>
      <c r="AF647" s="34"/>
      <c r="AG647" s="34"/>
      <c r="AH647" s="34"/>
      <c r="AI647" s="34"/>
      <c r="AJ647" s="34"/>
      <c r="AK647" s="34"/>
      <c r="AL647" s="34"/>
    </row>
    <row r="648" spans="1:38" s="35" customFormat="1" ht="45" x14ac:dyDescent="0.2">
      <c r="A648" s="25" t="s">
        <v>28</v>
      </c>
      <c r="B648" s="5">
        <v>42601</v>
      </c>
      <c r="C648" s="27">
        <v>0.59027777777777779</v>
      </c>
      <c r="D648" s="27">
        <v>0.72222222222222221</v>
      </c>
      <c r="E648" s="3" t="s">
        <v>1108</v>
      </c>
      <c r="F648" s="25" t="s">
        <v>45</v>
      </c>
      <c r="G648" s="29" t="s">
        <v>106</v>
      </c>
      <c r="H648" s="25" t="s">
        <v>1109</v>
      </c>
      <c r="I648" s="90" t="s">
        <v>119</v>
      </c>
      <c r="J648" s="30"/>
      <c r="K648" s="93">
        <v>278.39999999999998</v>
      </c>
      <c r="L648" s="93">
        <v>144</v>
      </c>
      <c r="M648" s="93">
        <v>67.2</v>
      </c>
      <c r="N648" s="93"/>
      <c r="O648" s="93"/>
      <c r="P648" s="30"/>
      <c r="Q648" s="10"/>
      <c r="R648" s="10"/>
      <c r="S648" s="10"/>
      <c r="T648" s="10"/>
      <c r="U648" s="10"/>
      <c r="V648" s="10"/>
      <c r="W648" s="30"/>
      <c r="X648" s="32">
        <f>Table2[[#This Row],[A 
CAT 
€]]*Table2[[#This Row],[required
amount
CAT A]]</f>
        <v>0</v>
      </c>
      <c r="Y648" s="32">
        <f>Table2[[#This Row],[B 
CAT
€]]*Table2[[#This Row],[required 
amount
CAT B]]</f>
        <v>0</v>
      </c>
      <c r="Z648" s="32">
        <f>Table2[[#This Row],[C 
CAT
€]]*Table2[[#This Row],[required 
amount
CAT C]]</f>
        <v>0</v>
      </c>
      <c r="AA648" s="32"/>
      <c r="AB648" s="32"/>
      <c r="AC648" s="30"/>
      <c r="AD648" s="33">
        <f>SUM(Table2[[#This Row],[Total value 
CAT A]:[Total value 
CAT E]])</f>
        <v>0</v>
      </c>
      <c r="AE648" s="34"/>
      <c r="AF648" s="34"/>
      <c r="AG648" s="34"/>
      <c r="AH648" s="34"/>
      <c r="AI648" s="34"/>
      <c r="AJ648" s="34"/>
      <c r="AK648" s="34"/>
      <c r="AL648" s="34"/>
    </row>
    <row r="649" spans="1:38" s="35" customFormat="1" ht="33.75" x14ac:dyDescent="0.2">
      <c r="A649" s="4" t="s">
        <v>28</v>
      </c>
      <c r="B649" s="5">
        <v>42602</v>
      </c>
      <c r="C649" s="7">
        <v>0.4861111111111111</v>
      </c>
      <c r="D649" s="7">
        <v>0.59722222222222221</v>
      </c>
      <c r="E649" s="29" t="s">
        <v>1110</v>
      </c>
      <c r="F649" s="25" t="s">
        <v>45</v>
      </c>
      <c r="G649" s="29" t="s">
        <v>106</v>
      </c>
      <c r="H649" s="4" t="s">
        <v>1111</v>
      </c>
      <c r="I649" s="91" t="s">
        <v>119</v>
      </c>
      <c r="J649" s="30"/>
      <c r="K649" s="93">
        <v>163.19999999999999</v>
      </c>
      <c r="L649" s="93">
        <v>105.6</v>
      </c>
      <c r="M649" s="93">
        <v>48</v>
      </c>
      <c r="N649" s="93"/>
      <c r="O649" s="93"/>
      <c r="P649" s="30"/>
      <c r="Q649" s="10"/>
      <c r="R649" s="10"/>
      <c r="S649" s="10"/>
      <c r="T649" s="10"/>
      <c r="U649" s="10"/>
      <c r="V649" s="10"/>
      <c r="W649" s="30"/>
      <c r="X649" s="32">
        <f>Table2[[#This Row],[A 
CAT 
€]]*Table2[[#This Row],[required
amount
CAT A]]</f>
        <v>0</v>
      </c>
      <c r="Y649" s="32">
        <f>Table2[[#This Row],[B 
CAT
€]]*Table2[[#This Row],[required 
amount
CAT B]]</f>
        <v>0</v>
      </c>
      <c r="Z649" s="32">
        <f>Table2[[#This Row],[C 
CAT
€]]*Table2[[#This Row],[required 
amount
CAT C]]</f>
        <v>0</v>
      </c>
      <c r="AA649" s="32"/>
      <c r="AB649" s="32"/>
      <c r="AC649" s="30"/>
      <c r="AD649" s="33">
        <f>SUM(Table2[[#This Row],[Total value 
CAT A]:[Total value 
CAT E]])</f>
        <v>0</v>
      </c>
      <c r="AE649" s="34"/>
      <c r="AF649" s="34"/>
      <c r="AG649" s="34"/>
      <c r="AH649" s="34"/>
      <c r="AI649" s="34"/>
      <c r="AJ649" s="34"/>
      <c r="AK649" s="34"/>
      <c r="AL649" s="34"/>
    </row>
    <row r="650" spans="1:38" s="35" customFormat="1" ht="45" x14ac:dyDescent="0.2">
      <c r="A650" s="25" t="s">
        <v>28</v>
      </c>
      <c r="B650" s="5">
        <v>42602</v>
      </c>
      <c r="C650" s="27">
        <v>0.6875</v>
      </c>
      <c r="D650" s="27">
        <v>0.81944444444444453</v>
      </c>
      <c r="E650" s="3" t="s">
        <v>1112</v>
      </c>
      <c r="F650" s="25" t="s">
        <v>45</v>
      </c>
      <c r="G650" s="29" t="s">
        <v>106</v>
      </c>
      <c r="H650" s="25" t="s">
        <v>1113</v>
      </c>
      <c r="I650" s="90" t="s">
        <v>119</v>
      </c>
      <c r="J650" s="30"/>
      <c r="K650" s="93">
        <v>278.39999999999998</v>
      </c>
      <c r="L650" s="93">
        <v>144</v>
      </c>
      <c r="M650" s="93">
        <v>67.2</v>
      </c>
      <c r="N650" s="93"/>
      <c r="O650" s="93"/>
      <c r="P650" s="30"/>
      <c r="Q650" s="10"/>
      <c r="R650" s="10"/>
      <c r="S650" s="10"/>
      <c r="T650" s="10"/>
      <c r="U650" s="10"/>
      <c r="V650" s="10"/>
      <c r="W650" s="30"/>
      <c r="X650" s="32">
        <f>Table2[[#This Row],[A 
CAT 
€]]*Table2[[#This Row],[required
amount
CAT A]]</f>
        <v>0</v>
      </c>
      <c r="Y650" s="32">
        <f>Table2[[#This Row],[B 
CAT
€]]*Table2[[#This Row],[required 
amount
CAT B]]</f>
        <v>0</v>
      </c>
      <c r="Z650" s="32">
        <f>Table2[[#This Row],[C 
CAT
€]]*Table2[[#This Row],[required 
amount
CAT C]]</f>
        <v>0</v>
      </c>
      <c r="AA650" s="32"/>
      <c r="AB650" s="32"/>
      <c r="AC650" s="30"/>
      <c r="AD650" s="33">
        <f>SUM(Table2[[#This Row],[Total value 
CAT A]:[Total value 
CAT E]])</f>
        <v>0</v>
      </c>
      <c r="AE650" s="34"/>
      <c r="AF650" s="34"/>
      <c r="AG650" s="34"/>
      <c r="AH650" s="34"/>
      <c r="AI650" s="34"/>
      <c r="AJ650" s="34"/>
      <c r="AK650" s="34"/>
      <c r="AL650" s="34"/>
    </row>
    <row r="651" spans="1:38" s="35" customFormat="1" ht="22.5" x14ac:dyDescent="0.2">
      <c r="A651" s="4" t="s">
        <v>29</v>
      </c>
      <c r="B651" s="5">
        <v>42588</v>
      </c>
      <c r="C651" s="7">
        <v>0.79166666666666663</v>
      </c>
      <c r="D651" s="7">
        <v>0.875</v>
      </c>
      <c r="E651" s="29" t="s">
        <v>1114</v>
      </c>
      <c r="F651" s="25" t="s">
        <v>45</v>
      </c>
      <c r="G651" s="29" t="s">
        <v>79</v>
      </c>
      <c r="H651" s="4" t="s">
        <v>1115</v>
      </c>
      <c r="I651" s="91" t="s">
        <v>119</v>
      </c>
      <c r="J651" s="30"/>
      <c r="K651" s="93">
        <v>48</v>
      </c>
      <c r="L651" s="93">
        <v>33.6</v>
      </c>
      <c r="M651" s="93"/>
      <c r="N651" s="93"/>
      <c r="O651" s="93"/>
      <c r="P651" s="30"/>
      <c r="Q651" s="10"/>
      <c r="R651" s="10"/>
      <c r="S651" s="10"/>
      <c r="T651" s="10"/>
      <c r="U651" s="10"/>
      <c r="V651" s="10"/>
      <c r="W651" s="30"/>
      <c r="X651" s="32">
        <f>Table2[[#This Row],[A 
CAT 
€]]*Table2[[#This Row],[required
amount
CAT A]]</f>
        <v>0</v>
      </c>
      <c r="Y651" s="32">
        <f>Table2[[#This Row],[B 
CAT
€]]*Table2[[#This Row],[required 
amount
CAT B]]</f>
        <v>0</v>
      </c>
      <c r="Z651" s="32">
        <f>Table2[[#This Row],[C 
CAT
€]]*Table2[[#This Row],[required 
amount
CAT C]]</f>
        <v>0</v>
      </c>
      <c r="AA651" s="32"/>
      <c r="AB651" s="32"/>
      <c r="AC651" s="30"/>
      <c r="AD651" s="33">
        <f>SUM(Table2[[#This Row],[Total value 
CAT A]:[Total value 
CAT E]])</f>
        <v>0</v>
      </c>
      <c r="AE651" s="34"/>
      <c r="AF651" s="34"/>
      <c r="AG651" s="34"/>
      <c r="AH651" s="34"/>
      <c r="AI651" s="34"/>
      <c r="AJ651" s="34"/>
      <c r="AK651" s="34"/>
      <c r="AL651" s="34"/>
    </row>
    <row r="652" spans="1:38" s="35" customFormat="1" ht="22.5" x14ac:dyDescent="0.2">
      <c r="A652" s="25" t="s">
        <v>29</v>
      </c>
      <c r="B652" s="5">
        <v>42589</v>
      </c>
      <c r="C652" s="27">
        <v>0.41666666666666669</v>
      </c>
      <c r="D652" s="27">
        <v>0.58333333333333337</v>
      </c>
      <c r="E652" s="3" t="s">
        <v>1116</v>
      </c>
      <c r="F652" s="25" t="s">
        <v>45</v>
      </c>
      <c r="G652" s="29" t="s">
        <v>79</v>
      </c>
      <c r="H652" s="25" t="s">
        <v>1117</v>
      </c>
      <c r="I652" s="90" t="s">
        <v>116</v>
      </c>
      <c r="J652" s="30"/>
      <c r="K652" s="93">
        <v>28.8</v>
      </c>
      <c r="L652" s="93">
        <v>19.2</v>
      </c>
      <c r="M652" s="93"/>
      <c r="N652" s="93"/>
      <c r="O652" s="93"/>
      <c r="P652" s="30"/>
      <c r="Q652" s="10"/>
      <c r="R652" s="10"/>
      <c r="S652" s="10"/>
      <c r="T652" s="10"/>
      <c r="U652" s="10"/>
      <c r="V652" s="10"/>
      <c r="W652" s="30"/>
      <c r="X652" s="32">
        <f>Table2[[#This Row],[A 
CAT 
€]]*Table2[[#This Row],[required
amount
CAT A]]</f>
        <v>0</v>
      </c>
      <c r="Y652" s="32">
        <f>Table2[[#This Row],[B 
CAT
€]]*Table2[[#This Row],[required 
amount
CAT B]]</f>
        <v>0</v>
      </c>
      <c r="Z652" s="32">
        <f>Table2[[#This Row],[C 
CAT
€]]*Table2[[#This Row],[required 
amount
CAT C]]</f>
        <v>0</v>
      </c>
      <c r="AA652" s="32"/>
      <c r="AB652" s="32"/>
      <c r="AC652" s="30"/>
      <c r="AD652" s="33">
        <f>SUM(Table2[[#This Row],[Total value 
CAT A]:[Total value 
CAT E]])</f>
        <v>0</v>
      </c>
      <c r="AE652" s="34"/>
      <c r="AF652" s="34"/>
      <c r="AG652" s="34"/>
      <c r="AH652" s="34"/>
      <c r="AI652" s="34"/>
      <c r="AJ652" s="34"/>
      <c r="AK652" s="34"/>
      <c r="AL652" s="34"/>
    </row>
    <row r="653" spans="1:38" s="35" customFormat="1" ht="22.5" x14ac:dyDescent="0.2">
      <c r="A653" s="4" t="s">
        <v>29</v>
      </c>
      <c r="B653" s="5">
        <v>42589</v>
      </c>
      <c r="C653" s="7">
        <v>0.64583333333333337</v>
      </c>
      <c r="D653" s="7">
        <v>0.72916666666666663</v>
      </c>
      <c r="E653" s="29" t="s">
        <v>1118</v>
      </c>
      <c r="F653" s="25" t="s">
        <v>45</v>
      </c>
      <c r="G653" s="29" t="s">
        <v>79</v>
      </c>
      <c r="H653" s="4" t="s">
        <v>1119</v>
      </c>
      <c r="I653" s="91" t="s">
        <v>119</v>
      </c>
      <c r="J653" s="30"/>
      <c r="K653" s="93">
        <v>48</v>
      </c>
      <c r="L653" s="93">
        <v>33.6</v>
      </c>
      <c r="M653" s="93"/>
      <c r="N653" s="93"/>
      <c r="O653" s="93"/>
      <c r="P653" s="30"/>
      <c r="Q653" s="10"/>
      <c r="R653" s="10"/>
      <c r="S653" s="10"/>
      <c r="T653" s="10"/>
      <c r="U653" s="10"/>
      <c r="V653" s="10"/>
      <c r="W653" s="30"/>
      <c r="X653" s="32">
        <f>Table2[[#This Row],[A 
CAT 
€]]*Table2[[#This Row],[required
amount
CAT A]]</f>
        <v>0</v>
      </c>
      <c r="Y653" s="32">
        <f>Table2[[#This Row],[B 
CAT
€]]*Table2[[#This Row],[required 
amount
CAT B]]</f>
        <v>0</v>
      </c>
      <c r="Z653" s="32">
        <f>Table2[[#This Row],[C 
CAT
€]]*Table2[[#This Row],[required 
amount
CAT C]]</f>
        <v>0</v>
      </c>
      <c r="AA653" s="32"/>
      <c r="AB653" s="32"/>
      <c r="AC653" s="30"/>
      <c r="AD653" s="33">
        <f>SUM(Table2[[#This Row],[Total value 
CAT A]:[Total value 
CAT E]])</f>
        <v>0</v>
      </c>
      <c r="AE653" s="34"/>
      <c r="AF653" s="34"/>
      <c r="AG653" s="34"/>
      <c r="AH653" s="34"/>
      <c r="AI653" s="34"/>
      <c r="AJ653" s="34"/>
      <c r="AK653" s="34"/>
      <c r="AL653" s="34"/>
    </row>
    <row r="654" spans="1:38" s="35" customFormat="1" ht="22.5" x14ac:dyDescent="0.2">
      <c r="A654" s="25" t="s">
        <v>29</v>
      </c>
      <c r="B654" s="26">
        <v>42589</v>
      </c>
      <c r="C654" s="27">
        <v>0.79166666666666663</v>
      </c>
      <c r="D654" s="27">
        <v>0.875</v>
      </c>
      <c r="E654" s="3" t="s">
        <v>1120</v>
      </c>
      <c r="F654" s="25" t="s">
        <v>45</v>
      </c>
      <c r="G654" s="29" t="s">
        <v>79</v>
      </c>
      <c r="H654" s="25" t="s">
        <v>1121</v>
      </c>
      <c r="I654" s="90" t="s">
        <v>119</v>
      </c>
      <c r="J654" s="30"/>
      <c r="K654" s="93">
        <v>48</v>
      </c>
      <c r="L654" s="93">
        <v>33.6</v>
      </c>
      <c r="M654" s="93"/>
      <c r="N654" s="93"/>
      <c r="O654" s="93"/>
      <c r="P654" s="30"/>
      <c r="Q654" s="10"/>
      <c r="R654" s="10"/>
      <c r="S654" s="10"/>
      <c r="T654" s="10"/>
      <c r="U654" s="10"/>
      <c r="V654" s="10"/>
      <c r="W654" s="30"/>
      <c r="X654" s="32">
        <f>Table2[[#This Row],[A 
CAT 
€]]*Table2[[#This Row],[required
amount
CAT A]]</f>
        <v>0</v>
      </c>
      <c r="Y654" s="32">
        <f>Table2[[#This Row],[B 
CAT
€]]*Table2[[#This Row],[required 
amount
CAT B]]</f>
        <v>0</v>
      </c>
      <c r="Z654" s="32">
        <f>Table2[[#This Row],[C 
CAT
€]]*Table2[[#This Row],[required 
amount
CAT C]]</f>
        <v>0</v>
      </c>
      <c r="AA654" s="32"/>
      <c r="AB654" s="32"/>
      <c r="AC654" s="30"/>
      <c r="AD654" s="33">
        <f>SUM(Table2[[#This Row],[Total value 
CAT A]:[Total value 
CAT E]])</f>
        <v>0</v>
      </c>
      <c r="AE654" s="34"/>
      <c r="AF654" s="34"/>
      <c r="AG654" s="34"/>
      <c r="AH654" s="34"/>
      <c r="AI654" s="34"/>
      <c r="AJ654" s="34"/>
      <c r="AK654" s="34"/>
      <c r="AL654" s="34"/>
    </row>
    <row r="655" spans="1:38" s="35" customFormat="1" ht="22.5" x14ac:dyDescent="0.2">
      <c r="A655" s="4" t="s">
        <v>29</v>
      </c>
      <c r="B655" s="26">
        <v>42590</v>
      </c>
      <c r="C655" s="7">
        <v>0.41666666666666669</v>
      </c>
      <c r="D655" s="7">
        <v>0.58333333333333337</v>
      </c>
      <c r="E655" s="29" t="s">
        <v>1122</v>
      </c>
      <c r="F655" s="25" t="s">
        <v>45</v>
      </c>
      <c r="G655" s="29" t="s">
        <v>79</v>
      </c>
      <c r="H655" s="4" t="s">
        <v>1123</v>
      </c>
      <c r="I655" s="91" t="s">
        <v>116</v>
      </c>
      <c r="J655" s="30"/>
      <c r="K655" s="93">
        <v>28.8</v>
      </c>
      <c r="L655" s="93">
        <v>19.2</v>
      </c>
      <c r="M655" s="93"/>
      <c r="N655" s="93"/>
      <c r="O655" s="93"/>
      <c r="P655" s="30"/>
      <c r="Q655" s="10"/>
      <c r="R655" s="10"/>
      <c r="S655" s="10"/>
      <c r="T655" s="10"/>
      <c r="U655" s="10"/>
      <c r="V655" s="10"/>
      <c r="W655" s="30"/>
      <c r="X655" s="32">
        <f>Table2[[#This Row],[A 
CAT 
€]]*Table2[[#This Row],[required
amount
CAT A]]</f>
        <v>0</v>
      </c>
      <c r="Y655" s="32">
        <f>Table2[[#This Row],[B 
CAT
€]]*Table2[[#This Row],[required 
amount
CAT B]]</f>
        <v>0</v>
      </c>
      <c r="Z655" s="32">
        <f>Table2[[#This Row],[C 
CAT
€]]*Table2[[#This Row],[required 
amount
CAT C]]</f>
        <v>0</v>
      </c>
      <c r="AA655" s="32"/>
      <c r="AB655" s="32"/>
      <c r="AC655" s="30"/>
      <c r="AD655" s="33">
        <f>SUM(Table2[[#This Row],[Total value 
CAT A]:[Total value 
CAT E]])</f>
        <v>0</v>
      </c>
      <c r="AE655" s="34"/>
      <c r="AF655" s="34"/>
      <c r="AG655" s="34"/>
      <c r="AH655" s="34"/>
      <c r="AI655" s="34"/>
      <c r="AJ655" s="34"/>
      <c r="AK655" s="34"/>
      <c r="AL655" s="34"/>
    </row>
    <row r="656" spans="1:38" s="35" customFormat="1" ht="22.5" x14ac:dyDescent="0.2">
      <c r="A656" s="25" t="s">
        <v>29</v>
      </c>
      <c r="B656" s="26">
        <v>42590</v>
      </c>
      <c r="C656" s="27">
        <v>0.64583333333333337</v>
      </c>
      <c r="D656" s="27">
        <v>0.72916666666666663</v>
      </c>
      <c r="E656" s="3" t="s">
        <v>1124</v>
      </c>
      <c r="F656" s="25" t="s">
        <v>45</v>
      </c>
      <c r="G656" s="29" t="s">
        <v>79</v>
      </c>
      <c r="H656" s="25" t="s">
        <v>1125</v>
      </c>
      <c r="I656" s="90" t="s">
        <v>119</v>
      </c>
      <c r="J656" s="30"/>
      <c r="K656" s="93">
        <v>48</v>
      </c>
      <c r="L656" s="93">
        <v>33.6</v>
      </c>
      <c r="M656" s="93"/>
      <c r="N656" s="93"/>
      <c r="O656" s="93"/>
      <c r="P656" s="30"/>
      <c r="Q656" s="10"/>
      <c r="R656" s="10"/>
      <c r="S656" s="10"/>
      <c r="T656" s="10"/>
      <c r="U656" s="10"/>
      <c r="V656" s="10"/>
      <c r="W656" s="30"/>
      <c r="X656" s="32">
        <f>Table2[[#This Row],[A 
CAT 
€]]*Table2[[#This Row],[required
amount
CAT A]]</f>
        <v>0</v>
      </c>
      <c r="Y656" s="32">
        <f>Table2[[#This Row],[B 
CAT
€]]*Table2[[#This Row],[required 
amount
CAT B]]</f>
        <v>0</v>
      </c>
      <c r="Z656" s="32">
        <f>Table2[[#This Row],[C 
CAT
€]]*Table2[[#This Row],[required 
amount
CAT C]]</f>
        <v>0</v>
      </c>
      <c r="AA656" s="32"/>
      <c r="AB656" s="32"/>
      <c r="AC656" s="30"/>
      <c r="AD656" s="33">
        <f>SUM(Table2[[#This Row],[Total value 
CAT A]:[Total value 
CAT E]])</f>
        <v>0</v>
      </c>
      <c r="AE656" s="34"/>
      <c r="AF656" s="34"/>
      <c r="AG656" s="34"/>
      <c r="AH656" s="34"/>
      <c r="AI656" s="34"/>
      <c r="AJ656" s="34"/>
      <c r="AK656" s="34"/>
      <c r="AL656" s="34"/>
    </row>
    <row r="657" spans="1:38" s="35" customFormat="1" ht="22.5" x14ac:dyDescent="0.2">
      <c r="A657" s="4" t="s">
        <v>29</v>
      </c>
      <c r="B657" s="26">
        <v>42590</v>
      </c>
      <c r="C657" s="7">
        <v>0.79166666666666663</v>
      </c>
      <c r="D657" s="7">
        <v>0.875</v>
      </c>
      <c r="E657" s="29" t="s">
        <v>1126</v>
      </c>
      <c r="F657" s="25" t="s">
        <v>45</v>
      </c>
      <c r="G657" s="29" t="s">
        <v>79</v>
      </c>
      <c r="H657" s="108" t="s">
        <v>1127</v>
      </c>
      <c r="I657" s="91" t="s">
        <v>119</v>
      </c>
      <c r="J657" s="30"/>
      <c r="K657" s="93">
        <v>48</v>
      </c>
      <c r="L657" s="93">
        <v>33.6</v>
      </c>
      <c r="M657" s="93"/>
      <c r="N657" s="93"/>
      <c r="O657" s="93"/>
      <c r="P657" s="30"/>
      <c r="Q657" s="10"/>
      <c r="R657" s="10"/>
      <c r="S657" s="10"/>
      <c r="T657" s="10"/>
      <c r="U657" s="10"/>
      <c r="V657" s="10"/>
      <c r="W657" s="30"/>
      <c r="X657" s="32">
        <f>Table2[[#This Row],[A 
CAT 
€]]*Table2[[#This Row],[required
amount
CAT A]]</f>
        <v>0</v>
      </c>
      <c r="Y657" s="32">
        <f>Table2[[#This Row],[B 
CAT
€]]*Table2[[#This Row],[required 
amount
CAT B]]</f>
        <v>0</v>
      </c>
      <c r="Z657" s="32">
        <f>Table2[[#This Row],[C 
CAT
€]]*Table2[[#This Row],[required 
amount
CAT C]]</f>
        <v>0</v>
      </c>
      <c r="AA657" s="32"/>
      <c r="AB657" s="32"/>
      <c r="AC657" s="30"/>
      <c r="AD657" s="33">
        <f>SUM(Table2[[#This Row],[Total value 
CAT A]:[Total value 
CAT E]])</f>
        <v>0</v>
      </c>
      <c r="AE657" s="34"/>
      <c r="AF657" s="34"/>
      <c r="AG657" s="34"/>
      <c r="AH657" s="34"/>
      <c r="AI657" s="34"/>
      <c r="AJ657" s="34"/>
      <c r="AK657" s="34"/>
      <c r="AL657" s="34"/>
    </row>
    <row r="658" spans="1:38" ht="22.5" x14ac:dyDescent="0.25">
      <c r="A658" s="57" t="s">
        <v>29</v>
      </c>
      <c r="B658" s="87">
        <v>42591</v>
      </c>
      <c r="C658" s="88">
        <v>0.41666666666666669</v>
      </c>
      <c r="D658" s="88">
        <v>0.58333333333333337</v>
      </c>
      <c r="E658" s="60" t="s">
        <v>1128</v>
      </c>
      <c r="F658" s="59" t="s">
        <v>45</v>
      </c>
      <c r="G658" s="60" t="s">
        <v>79</v>
      </c>
      <c r="H658" s="59" t="s">
        <v>1129</v>
      </c>
      <c r="I658" s="92" t="s">
        <v>116</v>
      </c>
      <c r="J658" s="30"/>
      <c r="K658" s="78">
        <v>28.8</v>
      </c>
      <c r="L658" s="79">
        <v>19.2</v>
      </c>
      <c r="M658" s="79"/>
      <c r="N658" s="79"/>
      <c r="O658" s="79"/>
      <c r="P658" s="80"/>
      <c r="Q658" s="81"/>
      <c r="R658" s="81"/>
      <c r="S658" s="82"/>
      <c r="T658" s="82"/>
      <c r="U658" s="82"/>
      <c r="V658" s="82"/>
      <c r="W658" s="83"/>
      <c r="X658" s="84">
        <f>Table2[[#This Row],[A 
CAT 
€]]*Table2[[#This Row],[required
amount
CAT A]]</f>
        <v>0</v>
      </c>
      <c r="Y658" s="84">
        <f>Table2[[#This Row],[B 
CAT
€]]*Table2[[#This Row],[required 
amount
CAT B]]</f>
        <v>0</v>
      </c>
      <c r="Z658" s="84">
        <f>Table2[[#This Row],[C 
CAT
€]]*Table2[[#This Row],[required 
amount
CAT C]]</f>
        <v>0</v>
      </c>
      <c r="AA658" s="84">
        <f>Table2[[#This Row],[D 
CAT
€]]*Table2[[#This Row],[required 
amount
CAT D]]</f>
        <v>0</v>
      </c>
      <c r="AB658" s="84">
        <f>Table2[[#This Row],[E 
CAT
€]]*Table2[[#This Row],[required 
amount
CAT E]]</f>
        <v>0</v>
      </c>
      <c r="AC658" s="85"/>
      <c r="AD658" s="63">
        <f>SUM(Table2[[#This Row],[Total value 
CAT A]:[Total value 
CAT E]])</f>
        <v>0</v>
      </c>
    </row>
    <row r="659" spans="1:38" ht="22.5" x14ac:dyDescent="0.25">
      <c r="A659" s="57" t="s">
        <v>29</v>
      </c>
      <c r="B659" s="87">
        <v>42591</v>
      </c>
      <c r="C659" s="88">
        <v>0.64583333333333337</v>
      </c>
      <c r="D659" s="88">
        <v>0.72916666666666663</v>
      </c>
      <c r="E659" s="60" t="s">
        <v>1130</v>
      </c>
      <c r="F659" s="59" t="s">
        <v>45</v>
      </c>
      <c r="G659" s="60" t="s">
        <v>79</v>
      </c>
      <c r="H659" s="59" t="s">
        <v>1131</v>
      </c>
      <c r="I659" s="92" t="s">
        <v>119</v>
      </c>
      <c r="J659" s="30"/>
      <c r="K659" s="78">
        <v>48</v>
      </c>
      <c r="L659" s="79">
        <v>33.6</v>
      </c>
      <c r="M659" s="79"/>
      <c r="N659" s="79"/>
      <c r="O659" s="79"/>
      <c r="P659" s="80"/>
      <c r="Q659" s="81"/>
      <c r="R659" s="81"/>
      <c r="S659" s="82"/>
      <c r="T659" s="82"/>
      <c r="U659" s="82"/>
      <c r="V659" s="82"/>
      <c r="W659" s="83"/>
      <c r="X659" s="84">
        <f>Table2[[#This Row],[A 
CAT 
€]]*Table2[[#This Row],[required
amount
CAT A]]</f>
        <v>0</v>
      </c>
      <c r="Y659" s="84">
        <f>Table2[[#This Row],[B 
CAT
€]]*Table2[[#This Row],[required 
amount
CAT B]]</f>
        <v>0</v>
      </c>
      <c r="Z659" s="84">
        <f>Table2[[#This Row],[C 
CAT
€]]*Table2[[#This Row],[required 
amount
CAT C]]</f>
        <v>0</v>
      </c>
      <c r="AA659" s="84">
        <f>Table2[[#This Row],[D 
CAT
€]]*Table2[[#This Row],[required 
amount
CAT D]]</f>
        <v>0</v>
      </c>
      <c r="AB659" s="84">
        <f>Table2[[#This Row],[E 
CAT
€]]*Table2[[#This Row],[required 
amount
CAT E]]</f>
        <v>0</v>
      </c>
      <c r="AC659" s="85"/>
      <c r="AD659" s="63">
        <f>SUM(Table2[[#This Row],[Total value 
CAT A]:[Total value 
CAT E]])</f>
        <v>0</v>
      </c>
    </row>
    <row r="660" spans="1:38" ht="22.5" x14ac:dyDescent="0.25">
      <c r="A660" s="57" t="s">
        <v>29</v>
      </c>
      <c r="B660" s="87">
        <v>42591</v>
      </c>
      <c r="C660" s="88">
        <v>0.79166666666666663</v>
      </c>
      <c r="D660" s="88">
        <v>0.875</v>
      </c>
      <c r="E660" s="60" t="s">
        <v>1132</v>
      </c>
      <c r="F660" s="59" t="s">
        <v>45</v>
      </c>
      <c r="G660" s="60" t="s">
        <v>79</v>
      </c>
      <c r="H660" s="59" t="s">
        <v>1133</v>
      </c>
      <c r="I660" s="92" t="s">
        <v>119</v>
      </c>
      <c r="J660" s="30"/>
      <c r="K660" s="78">
        <v>48</v>
      </c>
      <c r="L660" s="79">
        <v>33.6</v>
      </c>
      <c r="M660" s="79"/>
      <c r="N660" s="79"/>
      <c r="O660" s="79"/>
      <c r="P660" s="80"/>
      <c r="Q660" s="81"/>
      <c r="R660" s="81"/>
      <c r="S660" s="82"/>
      <c r="T660" s="82"/>
      <c r="U660" s="82"/>
      <c r="V660" s="82"/>
      <c r="W660" s="83"/>
      <c r="X660" s="84">
        <f>Table2[[#This Row],[A 
CAT 
€]]*Table2[[#This Row],[required
amount
CAT A]]</f>
        <v>0</v>
      </c>
      <c r="Y660" s="84">
        <f>Table2[[#This Row],[B 
CAT
€]]*Table2[[#This Row],[required 
amount
CAT B]]</f>
        <v>0</v>
      </c>
      <c r="Z660" s="84">
        <f>Table2[[#This Row],[C 
CAT
€]]*Table2[[#This Row],[required 
amount
CAT C]]</f>
        <v>0</v>
      </c>
      <c r="AA660" s="84">
        <f>Table2[[#This Row],[D 
CAT
€]]*Table2[[#This Row],[required 
amount
CAT D]]</f>
        <v>0</v>
      </c>
      <c r="AB660" s="84">
        <f>Table2[[#This Row],[E 
CAT
€]]*Table2[[#This Row],[required 
amount
CAT E]]</f>
        <v>0</v>
      </c>
      <c r="AC660" s="85"/>
      <c r="AD660" s="63">
        <f>SUM(Table2[[#This Row],[Total value 
CAT A]:[Total value 
CAT E]])</f>
        <v>0</v>
      </c>
    </row>
    <row r="661" spans="1:38" ht="22.5" x14ac:dyDescent="0.25">
      <c r="A661" s="57" t="s">
        <v>29</v>
      </c>
      <c r="B661" s="87">
        <v>42592</v>
      </c>
      <c r="C661" s="88">
        <v>0.41666666666666669</v>
      </c>
      <c r="D661" s="88">
        <v>0.58333333333333337</v>
      </c>
      <c r="E661" s="60" t="s">
        <v>1134</v>
      </c>
      <c r="F661" s="59" t="s">
        <v>45</v>
      </c>
      <c r="G661" s="60" t="s">
        <v>79</v>
      </c>
      <c r="H661" s="59" t="s">
        <v>1135</v>
      </c>
      <c r="I661" s="92" t="s">
        <v>116</v>
      </c>
      <c r="J661" s="30"/>
      <c r="K661" s="78">
        <v>28.8</v>
      </c>
      <c r="L661" s="79">
        <v>19.2</v>
      </c>
      <c r="M661" s="79"/>
      <c r="N661" s="79"/>
      <c r="O661" s="79"/>
      <c r="P661" s="80"/>
      <c r="Q661" s="81"/>
      <c r="R661" s="81"/>
      <c r="S661" s="82"/>
      <c r="T661" s="82"/>
      <c r="U661" s="82"/>
      <c r="V661" s="82"/>
      <c r="W661" s="83"/>
      <c r="X661" s="84">
        <f>Table2[[#This Row],[A 
CAT 
€]]*Table2[[#This Row],[required
amount
CAT A]]</f>
        <v>0</v>
      </c>
      <c r="Y661" s="84">
        <f>Table2[[#This Row],[B 
CAT
€]]*Table2[[#This Row],[required 
amount
CAT B]]</f>
        <v>0</v>
      </c>
      <c r="Z661" s="84">
        <f>Table2[[#This Row],[C 
CAT
€]]*Table2[[#This Row],[required 
amount
CAT C]]</f>
        <v>0</v>
      </c>
      <c r="AA661" s="84">
        <f>Table2[[#This Row],[D 
CAT
€]]*Table2[[#This Row],[required 
amount
CAT D]]</f>
        <v>0</v>
      </c>
      <c r="AB661" s="84">
        <f>Table2[[#This Row],[E 
CAT
€]]*Table2[[#This Row],[required 
amount
CAT E]]</f>
        <v>0</v>
      </c>
      <c r="AC661" s="85"/>
      <c r="AD661" s="63">
        <f>SUM(Table2[[#This Row],[Total value 
CAT A]:[Total value 
CAT E]])</f>
        <v>0</v>
      </c>
    </row>
    <row r="662" spans="1:38" ht="22.5" x14ac:dyDescent="0.25">
      <c r="A662" s="57" t="s">
        <v>29</v>
      </c>
      <c r="B662" s="87">
        <v>42592</v>
      </c>
      <c r="C662" s="88">
        <v>0.64583333333333337</v>
      </c>
      <c r="D662" s="88">
        <v>0.72916666666666663</v>
      </c>
      <c r="E662" s="60" t="s">
        <v>1136</v>
      </c>
      <c r="F662" s="59" t="s">
        <v>45</v>
      </c>
      <c r="G662" s="60" t="s">
        <v>79</v>
      </c>
      <c r="H662" s="59" t="s">
        <v>1137</v>
      </c>
      <c r="I662" s="92" t="s">
        <v>119</v>
      </c>
      <c r="J662" s="30"/>
      <c r="K662" s="78">
        <v>48</v>
      </c>
      <c r="L662" s="79">
        <v>33.6</v>
      </c>
      <c r="M662" s="79"/>
      <c r="N662" s="79"/>
      <c r="O662" s="79"/>
      <c r="P662" s="80"/>
      <c r="Q662" s="81"/>
      <c r="R662" s="81"/>
      <c r="S662" s="82"/>
      <c r="T662" s="82"/>
      <c r="U662" s="82"/>
      <c r="V662" s="82"/>
      <c r="W662" s="83"/>
      <c r="X662" s="84">
        <f>Table2[[#This Row],[A 
CAT 
€]]*Table2[[#This Row],[required
amount
CAT A]]</f>
        <v>0</v>
      </c>
      <c r="Y662" s="84">
        <f>Table2[[#This Row],[B 
CAT
€]]*Table2[[#This Row],[required 
amount
CAT B]]</f>
        <v>0</v>
      </c>
      <c r="Z662" s="84">
        <f>Table2[[#This Row],[C 
CAT
€]]*Table2[[#This Row],[required 
amount
CAT C]]</f>
        <v>0</v>
      </c>
      <c r="AA662" s="84">
        <f>Table2[[#This Row],[D 
CAT
€]]*Table2[[#This Row],[required 
amount
CAT D]]</f>
        <v>0</v>
      </c>
      <c r="AB662" s="84">
        <f>Table2[[#This Row],[E 
CAT
€]]*Table2[[#This Row],[required 
amount
CAT E]]</f>
        <v>0</v>
      </c>
      <c r="AC662" s="85"/>
      <c r="AD662" s="63">
        <f>SUM(Table2[[#This Row],[Total value 
CAT A]:[Total value 
CAT E]])</f>
        <v>0</v>
      </c>
    </row>
    <row r="663" spans="1:38" ht="22.5" x14ac:dyDescent="0.25">
      <c r="A663" s="57" t="s">
        <v>29</v>
      </c>
      <c r="B663" s="87">
        <v>42592</v>
      </c>
      <c r="C663" s="88">
        <v>0.79166666666666663</v>
      </c>
      <c r="D663" s="88">
        <v>0.875</v>
      </c>
      <c r="E663" s="60" t="s">
        <v>1138</v>
      </c>
      <c r="F663" s="59" t="s">
        <v>45</v>
      </c>
      <c r="G663" s="60" t="s">
        <v>79</v>
      </c>
      <c r="H663" s="59" t="s">
        <v>1139</v>
      </c>
      <c r="I663" s="92" t="s">
        <v>119</v>
      </c>
      <c r="J663" s="30"/>
      <c r="K663" s="78">
        <v>48</v>
      </c>
      <c r="L663" s="79">
        <v>33.6</v>
      </c>
      <c r="M663" s="79"/>
      <c r="N663" s="79"/>
      <c r="O663" s="79"/>
      <c r="P663" s="80"/>
      <c r="Q663" s="81"/>
      <c r="R663" s="81"/>
      <c r="S663" s="82"/>
      <c r="T663" s="82"/>
      <c r="U663" s="82"/>
      <c r="V663" s="82"/>
      <c r="W663" s="83"/>
      <c r="X663" s="84">
        <f>Table2[[#This Row],[A 
CAT 
€]]*Table2[[#This Row],[required
amount
CAT A]]</f>
        <v>0</v>
      </c>
      <c r="Y663" s="84">
        <f>Table2[[#This Row],[B 
CAT
€]]*Table2[[#This Row],[required 
amount
CAT B]]</f>
        <v>0</v>
      </c>
      <c r="Z663" s="84">
        <f>Table2[[#This Row],[C 
CAT
€]]*Table2[[#This Row],[required 
amount
CAT C]]</f>
        <v>0</v>
      </c>
      <c r="AA663" s="84">
        <f>Table2[[#This Row],[D 
CAT
€]]*Table2[[#This Row],[required 
amount
CAT D]]</f>
        <v>0</v>
      </c>
      <c r="AB663" s="84">
        <f>Table2[[#This Row],[E 
CAT
€]]*Table2[[#This Row],[required 
amount
CAT E]]</f>
        <v>0</v>
      </c>
      <c r="AC663" s="85"/>
      <c r="AD663" s="63">
        <f>SUM(Table2[[#This Row],[Total value 
CAT A]:[Total value 
CAT E]])</f>
        <v>0</v>
      </c>
    </row>
    <row r="664" spans="1:38" ht="22.5" x14ac:dyDescent="0.25">
      <c r="A664" s="57" t="s">
        <v>29</v>
      </c>
      <c r="B664" s="87">
        <v>42594</v>
      </c>
      <c r="C664" s="88">
        <v>0.41666666666666669</v>
      </c>
      <c r="D664" s="88">
        <v>0.58333333333333337</v>
      </c>
      <c r="E664" s="60" t="s">
        <v>1140</v>
      </c>
      <c r="F664" s="59" t="s">
        <v>45</v>
      </c>
      <c r="G664" s="60" t="s">
        <v>79</v>
      </c>
      <c r="H664" s="59" t="s">
        <v>1141</v>
      </c>
      <c r="I664" s="92" t="s">
        <v>116</v>
      </c>
      <c r="J664" s="30"/>
      <c r="K664" s="78">
        <v>28.8</v>
      </c>
      <c r="L664" s="79">
        <v>19.2</v>
      </c>
      <c r="M664" s="79"/>
      <c r="N664" s="79"/>
      <c r="O664" s="79"/>
      <c r="P664" s="80"/>
      <c r="Q664" s="81"/>
      <c r="R664" s="81"/>
      <c r="S664" s="82"/>
      <c r="T664" s="82"/>
      <c r="U664" s="82"/>
      <c r="V664" s="82"/>
      <c r="W664" s="83"/>
      <c r="X664" s="84">
        <f>Table2[[#This Row],[A 
CAT 
€]]*Table2[[#This Row],[required
amount
CAT A]]</f>
        <v>0</v>
      </c>
      <c r="Y664" s="84">
        <f>Table2[[#This Row],[B 
CAT
€]]*Table2[[#This Row],[required 
amount
CAT B]]</f>
        <v>0</v>
      </c>
      <c r="Z664" s="84">
        <f>Table2[[#This Row],[C 
CAT
€]]*Table2[[#This Row],[required 
amount
CAT C]]</f>
        <v>0</v>
      </c>
      <c r="AA664" s="84">
        <f>Table2[[#This Row],[D 
CAT
€]]*Table2[[#This Row],[required 
amount
CAT D]]</f>
        <v>0</v>
      </c>
      <c r="AB664" s="84">
        <f>Table2[[#This Row],[E 
CAT
€]]*Table2[[#This Row],[required 
amount
CAT E]]</f>
        <v>0</v>
      </c>
      <c r="AC664" s="85"/>
      <c r="AD664" s="63">
        <f>SUM(Table2[[#This Row],[Total value 
CAT A]:[Total value 
CAT E]])</f>
        <v>0</v>
      </c>
    </row>
    <row r="665" spans="1:38" ht="22.5" x14ac:dyDescent="0.25">
      <c r="A665" s="57" t="s">
        <v>29</v>
      </c>
      <c r="B665" s="87">
        <v>42594</v>
      </c>
      <c r="C665" s="88">
        <v>0.64583333333333337</v>
      </c>
      <c r="D665" s="88">
        <v>0.72916666666666663</v>
      </c>
      <c r="E665" s="60" t="s">
        <v>1142</v>
      </c>
      <c r="F665" s="59" t="s">
        <v>45</v>
      </c>
      <c r="G665" s="60" t="s">
        <v>79</v>
      </c>
      <c r="H665" s="59" t="s">
        <v>1143</v>
      </c>
      <c r="I665" s="92" t="s">
        <v>119</v>
      </c>
      <c r="J665" s="30"/>
      <c r="K665" s="78">
        <v>48</v>
      </c>
      <c r="L665" s="79">
        <v>33.6</v>
      </c>
      <c r="M665" s="79"/>
      <c r="N665" s="79"/>
      <c r="O665" s="79"/>
      <c r="P665" s="80"/>
      <c r="Q665" s="81"/>
      <c r="R665" s="81"/>
      <c r="S665" s="82"/>
      <c r="T665" s="82"/>
      <c r="U665" s="82"/>
      <c r="V665" s="82"/>
      <c r="W665" s="83"/>
      <c r="X665" s="84">
        <f>Table2[[#This Row],[A 
CAT 
€]]*Table2[[#This Row],[required
amount
CAT A]]</f>
        <v>0</v>
      </c>
      <c r="Y665" s="84">
        <f>Table2[[#This Row],[B 
CAT
€]]*Table2[[#This Row],[required 
amount
CAT B]]</f>
        <v>0</v>
      </c>
      <c r="Z665" s="84">
        <f>Table2[[#This Row],[C 
CAT
€]]*Table2[[#This Row],[required 
amount
CAT C]]</f>
        <v>0</v>
      </c>
      <c r="AA665" s="84">
        <f>Table2[[#This Row],[D 
CAT
€]]*Table2[[#This Row],[required 
amount
CAT D]]</f>
        <v>0</v>
      </c>
      <c r="AB665" s="84">
        <f>Table2[[#This Row],[E 
CAT
€]]*Table2[[#This Row],[required 
amount
CAT E]]</f>
        <v>0</v>
      </c>
      <c r="AC665" s="85"/>
      <c r="AD665" s="63">
        <f>SUM(Table2[[#This Row],[Total value 
CAT A]:[Total value 
CAT E]])</f>
        <v>0</v>
      </c>
    </row>
    <row r="666" spans="1:38" ht="22.5" x14ac:dyDescent="0.25">
      <c r="A666" s="57" t="s">
        <v>29</v>
      </c>
      <c r="B666" s="87">
        <v>42594</v>
      </c>
      <c r="C666" s="88">
        <v>0.79166666666666663</v>
      </c>
      <c r="D666" s="88">
        <v>0.875</v>
      </c>
      <c r="E666" s="60" t="s">
        <v>1144</v>
      </c>
      <c r="F666" s="59" t="s">
        <v>45</v>
      </c>
      <c r="G666" s="60" t="s">
        <v>79</v>
      </c>
      <c r="H666" s="59" t="s">
        <v>1145</v>
      </c>
      <c r="I666" s="92" t="s">
        <v>119</v>
      </c>
      <c r="J666" s="30"/>
      <c r="K666" s="78">
        <v>48</v>
      </c>
      <c r="L666" s="79">
        <v>33.6</v>
      </c>
      <c r="M666" s="79"/>
      <c r="N666" s="79"/>
      <c r="O666" s="79"/>
      <c r="P666" s="80"/>
      <c r="Q666" s="81"/>
      <c r="R666" s="81"/>
      <c r="S666" s="82"/>
      <c r="T666" s="82"/>
      <c r="U666" s="82"/>
      <c r="V666" s="82"/>
      <c r="W666" s="83"/>
      <c r="X666" s="84">
        <f>Table2[[#This Row],[A 
CAT 
€]]*Table2[[#This Row],[required
amount
CAT A]]</f>
        <v>0</v>
      </c>
      <c r="Y666" s="84">
        <f>Table2[[#This Row],[B 
CAT
€]]*Table2[[#This Row],[required 
amount
CAT B]]</f>
        <v>0</v>
      </c>
      <c r="Z666" s="84">
        <f>Table2[[#This Row],[C 
CAT
€]]*Table2[[#This Row],[required 
amount
CAT C]]</f>
        <v>0</v>
      </c>
      <c r="AA666" s="84">
        <f>Table2[[#This Row],[D 
CAT
€]]*Table2[[#This Row],[required 
amount
CAT D]]</f>
        <v>0</v>
      </c>
      <c r="AB666" s="84">
        <f>Table2[[#This Row],[E 
CAT
€]]*Table2[[#This Row],[required 
amount
CAT E]]</f>
        <v>0</v>
      </c>
      <c r="AC666" s="85"/>
      <c r="AD666" s="63">
        <f>SUM(Table2[[#This Row],[Total value 
CAT A]:[Total value 
CAT E]])</f>
        <v>0</v>
      </c>
    </row>
    <row r="667" spans="1:38" x14ac:dyDescent="0.25">
      <c r="A667" s="57" t="s">
        <v>29</v>
      </c>
      <c r="B667" s="87">
        <v>42595</v>
      </c>
      <c r="C667" s="88">
        <v>0.64583333333333337</v>
      </c>
      <c r="D667" s="88">
        <v>0.72916666666666663</v>
      </c>
      <c r="E667" s="59" t="s">
        <v>1146</v>
      </c>
      <c r="F667" s="59" t="s">
        <v>45</v>
      </c>
      <c r="G667" s="60" t="s">
        <v>79</v>
      </c>
      <c r="H667" s="59" t="s">
        <v>1147</v>
      </c>
      <c r="I667" s="92" t="s">
        <v>116</v>
      </c>
      <c r="J667" s="30"/>
      <c r="K667" s="78">
        <v>28.8</v>
      </c>
      <c r="L667" s="79">
        <v>19.2</v>
      </c>
      <c r="M667" s="79"/>
      <c r="N667" s="79"/>
      <c r="O667" s="79"/>
      <c r="P667" s="80"/>
      <c r="Q667" s="81"/>
      <c r="R667" s="81"/>
      <c r="S667" s="82"/>
      <c r="T667" s="82"/>
      <c r="U667" s="82"/>
      <c r="V667" s="82"/>
      <c r="W667" s="83"/>
      <c r="X667" s="84">
        <f>Table2[[#This Row],[A 
CAT 
€]]*Table2[[#This Row],[required
amount
CAT A]]</f>
        <v>0</v>
      </c>
      <c r="Y667" s="84">
        <f>Table2[[#This Row],[B 
CAT
€]]*Table2[[#This Row],[required 
amount
CAT B]]</f>
        <v>0</v>
      </c>
      <c r="Z667" s="84">
        <f>Table2[[#This Row],[C 
CAT
€]]*Table2[[#This Row],[required 
amount
CAT C]]</f>
        <v>0</v>
      </c>
      <c r="AA667" s="84">
        <f>Table2[[#This Row],[D 
CAT
€]]*Table2[[#This Row],[required 
amount
CAT D]]</f>
        <v>0</v>
      </c>
      <c r="AB667" s="84">
        <f>Table2[[#This Row],[E 
CAT
€]]*Table2[[#This Row],[required 
amount
CAT E]]</f>
        <v>0</v>
      </c>
      <c r="AC667" s="85"/>
      <c r="AD667" s="63">
        <f>SUM(Table2[[#This Row],[Total value 
CAT A]:[Total value 
CAT E]])</f>
        <v>0</v>
      </c>
    </row>
    <row r="668" spans="1:38" ht="22.5" x14ac:dyDescent="0.25">
      <c r="A668" s="57" t="s">
        <v>29</v>
      </c>
      <c r="B668" s="87">
        <v>42595</v>
      </c>
      <c r="C668" s="88">
        <v>0.79166666666666663</v>
      </c>
      <c r="D668" s="88">
        <v>0.875</v>
      </c>
      <c r="E668" s="60" t="s">
        <v>1148</v>
      </c>
      <c r="F668" s="59" t="s">
        <v>45</v>
      </c>
      <c r="G668" s="60" t="s">
        <v>79</v>
      </c>
      <c r="H668" s="59" t="s">
        <v>1149</v>
      </c>
      <c r="I668" s="92" t="s">
        <v>119</v>
      </c>
      <c r="J668" s="30"/>
      <c r="K668" s="78">
        <v>48</v>
      </c>
      <c r="L668" s="79">
        <v>33.6</v>
      </c>
      <c r="M668" s="79"/>
      <c r="N668" s="79"/>
      <c r="O668" s="79"/>
      <c r="P668" s="80"/>
      <c r="Q668" s="81"/>
      <c r="R668" s="81"/>
      <c r="S668" s="82"/>
      <c r="T668" s="82"/>
      <c r="U668" s="82"/>
      <c r="V668" s="82"/>
      <c r="W668" s="83"/>
      <c r="X668" s="84">
        <f>Table2[[#This Row],[A 
CAT 
€]]*Table2[[#This Row],[required
amount
CAT A]]</f>
        <v>0</v>
      </c>
      <c r="Y668" s="84">
        <f>Table2[[#This Row],[B 
CAT
€]]*Table2[[#This Row],[required 
amount
CAT B]]</f>
        <v>0</v>
      </c>
      <c r="Z668" s="84">
        <f>Table2[[#This Row],[C 
CAT
€]]*Table2[[#This Row],[required 
amount
CAT C]]</f>
        <v>0</v>
      </c>
      <c r="AA668" s="84">
        <f>Table2[[#This Row],[D 
CAT
€]]*Table2[[#This Row],[required 
amount
CAT D]]</f>
        <v>0</v>
      </c>
      <c r="AB668" s="84">
        <f>Table2[[#This Row],[E 
CAT
€]]*Table2[[#This Row],[required 
amount
CAT E]]</f>
        <v>0</v>
      </c>
      <c r="AC668" s="85"/>
      <c r="AD668" s="63">
        <f>SUM(Table2[[#This Row],[Total value 
CAT A]:[Total value 
CAT E]])</f>
        <v>0</v>
      </c>
    </row>
    <row r="669" spans="1:38" ht="22.5" x14ac:dyDescent="0.25">
      <c r="A669" s="57" t="s">
        <v>29</v>
      </c>
      <c r="B669" s="87">
        <v>42596</v>
      </c>
      <c r="C669" s="88">
        <v>0.64583333333333337</v>
      </c>
      <c r="D669" s="88">
        <v>0.72916666666666663</v>
      </c>
      <c r="E669" s="60" t="s">
        <v>1150</v>
      </c>
      <c r="F669" s="59" t="s">
        <v>45</v>
      </c>
      <c r="G669" s="60" t="s">
        <v>79</v>
      </c>
      <c r="H669" s="59" t="s">
        <v>1151</v>
      </c>
      <c r="I669" s="92" t="s">
        <v>119</v>
      </c>
      <c r="J669" s="30"/>
      <c r="K669" s="78">
        <v>48</v>
      </c>
      <c r="L669" s="79">
        <v>33.6</v>
      </c>
      <c r="M669" s="79"/>
      <c r="N669" s="79"/>
      <c r="O669" s="79"/>
      <c r="P669" s="80"/>
      <c r="Q669" s="81"/>
      <c r="R669" s="81"/>
      <c r="S669" s="82"/>
      <c r="T669" s="82"/>
      <c r="U669" s="82"/>
      <c r="V669" s="82"/>
      <c r="W669" s="83"/>
      <c r="X669" s="84">
        <f>Table2[[#This Row],[A 
CAT 
€]]*Table2[[#This Row],[required
amount
CAT A]]</f>
        <v>0</v>
      </c>
      <c r="Y669" s="84">
        <f>Table2[[#This Row],[B 
CAT
€]]*Table2[[#This Row],[required 
amount
CAT B]]</f>
        <v>0</v>
      </c>
      <c r="Z669" s="84">
        <f>Table2[[#This Row],[C 
CAT
€]]*Table2[[#This Row],[required 
amount
CAT C]]</f>
        <v>0</v>
      </c>
      <c r="AA669" s="84">
        <f>Table2[[#This Row],[D 
CAT
€]]*Table2[[#This Row],[required 
amount
CAT D]]</f>
        <v>0</v>
      </c>
      <c r="AB669" s="84">
        <f>Table2[[#This Row],[E 
CAT
€]]*Table2[[#This Row],[required 
amount
CAT E]]</f>
        <v>0</v>
      </c>
      <c r="AC669" s="85"/>
      <c r="AD669" s="63">
        <f>SUM(Table2[[#This Row],[Total value 
CAT A]:[Total value 
CAT E]])</f>
        <v>0</v>
      </c>
    </row>
    <row r="670" spans="1:38" x14ac:dyDescent="0.25">
      <c r="A670" s="57" t="s">
        <v>29</v>
      </c>
      <c r="B670" s="87">
        <v>42597</v>
      </c>
      <c r="C670" s="88">
        <v>0.64583333333333337</v>
      </c>
      <c r="D670" s="88">
        <v>0.72916666666666663</v>
      </c>
      <c r="E670" s="59" t="s">
        <v>1152</v>
      </c>
      <c r="F670" s="59" t="s">
        <v>45</v>
      </c>
      <c r="G670" s="60" t="s">
        <v>79</v>
      </c>
      <c r="H670" s="59" t="s">
        <v>1153</v>
      </c>
      <c r="I670" s="92" t="s">
        <v>116</v>
      </c>
      <c r="J670" s="30"/>
      <c r="K670" s="78">
        <v>28.8</v>
      </c>
      <c r="L670" s="79">
        <v>19.2</v>
      </c>
      <c r="M670" s="79"/>
      <c r="N670" s="79"/>
      <c r="O670" s="79"/>
      <c r="P670" s="80"/>
      <c r="Q670" s="81"/>
      <c r="R670" s="81"/>
      <c r="S670" s="82"/>
      <c r="T670" s="82"/>
      <c r="U670" s="82"/>
      <c r="V670" s="82"/>
      <c r="W670" s="83"/>
      <c r="X670" s="84">
        <f>Table2[[#This Row],[A 
CAT 
€]]*Table2[[#This Row],[required
amount
CAT A]]</f>
        <v>0</v>
      </c>
      <c r="Y670" s="84">
        <f>Table2[[#This Row],[B 
CAT
€]]*Table2[[#This Row],[required 
amount
CAT B]]</f>
        <v>0</v>
      </c>
      <c r="Z670" s="84">
        <f>Table2[[#This Row],[C 
CAT
€]]*Table2[[#This Row],[required 
amount
CAT C]]</f>
        <v>0</v>
      </c>
      <c r="AA670" s="84">
        <f>Table2[[#This Row],[D 
CAT
€]]*Table2[[#This Row],[required 
amount
CAT D]]</f>
        <v>0</v>
      </c>
      <c r="AB670" s="84">
        <f>Table2[[#This Row],[E 
CAT
€]]*Table2[[#This Row],[required 
amount
CAT E]]</f>
        <v>0</v>
      </c>
      <c r="AC670" s="85"/>
      <c r="AD670" s="63">
        <f>SUM(Table2[[#This Row],[Total value 
CAT A]:[Total value 
CAT E]])</f>
        <v>0</v>
      </c>
    </row>
    <row r="671" spans="1:38" ht="22.5" x14ac:dyDescent="0.25">
      <c r="A671" s="57" t="s">
        <v>29</v>
      </c>
      <c r="B671" s="87">
        <v>42597</v>
      </c>
      <c r="C671" s="88">
        <v>0.79166666666666663</v>
      </c>
      <c r="D671" s="88">
        <v>0.875</v>
      </c>
      <c r="E671" s="60" t="s">
        <v>1154</v>
      </c>
      <c r="F671" s="59" t="s">
        <v>45</v>
      </c>
      <c r="G671" s="60" t="s">
        <v>79</v>
      </c>
      <c r="H671" s="59" t="s">
        <v>1155</v>
      </c>
      <c r="I671" s="92" t="s">
        <v>119</v>
      </c>
      <c r="J671" s="30"/>
      <c r="K671" s="78">
        <v>48</v>
      </c>
      <c r="L671" s="79">
        <v>33.6</v>
      </c>
      <c r="M671" s="79"/>
      <c r="N671" s="79"/>
      <c r="O671" s="79"/>
      <c r="P671" s="80"/>
      <c r="Q671" s="81"/>
      <c r="R671" s="81"/>
      <c r="S671" s="82"/>
      <c r="T671" s="82"/>
      <c r="U671" s="82"/>
      <c r="V671" s="82"/>
      <c r="W671" s="83"/>
      <c r="X671" s="84">
        <f>Table2[[#This Row],[A 
CAT 
€]]*Table2[[#This Row],[required
amount
CAT A]]</f>
        <v>0</v>
      </c>
      <c r="Y671" s="84">
        <f>Table2[[#This Row],[B 
CAT
€]]*Table2[[#This Row],[required 
amount
CAT B]]</f>
        <v>0</v>
      </c>
      <c r="Z671" s="84">
        <f>Table2[[#This Row],[C 
CAT
€]]*Table2[[#This Row],[required 
amount
CAT C]]</f>
        <v>0</v>
      </c>
      <c r="AA671" s="84">
        <f>Table2[[#This Row],[D 
CAT
€]]*Table2[[#This Row],[required 
amount
CAT D]]</f>
        <v>0</v>
      </c>
      <c r="AB671" s="84">
        <f>Table2[[#This Row],[E 
CAT
€]]*Table2[[#This Row],[required 
amount
CAT E]]</f>
        <v>0</v>
      </c>
      <c r="AC671" s="85"/>
      <c r="AD671" s="63">
        <f>SUM(Table2[[#This Row],[Total value 
CAT A]:[Total value 
CAT E]])</f>
        <v>0</v>
      </c>
    </row>
    <row r="672" spans="1:38" x14ac:dyDescent="0.25">
      <c r="A672" s="57" t="s">
        <v>29</v>
      </c>
      <c r="B672" s="87">
        <v>42598</v>
      </c>
      <c r="C672" s="88">
        <v>0.64583333333333337</v>
      </c>
      <c r="D672" s="88">
        <v>0.72916666666666663</v>
      </c>
      <c r="E672" s="59" t="s">
        <v>1156</v>
      </c>
      <c r="F672" s="59" t="s">
        <v>45</v>
      </c>
      <c r="G672" s="60" t="s">
        <v>79</v>
      </c>
      <c r="H672" s="59" t="s">
        <v>1157</v>
      </c>
      <c r="I672" s="92" t="s">
        <v>116</v>
      </c>
      <c r="J672" s="30"/>
      <c r="K672" s="78">
        <v>28.8</v>
      </c>
      <c r="L672" s="79">
        <v>19.2</v>
      </c>
      <c r="M672" s="79"/>
      <c r="N672" s="79"/>
      <c r="O672" s="79"/>
      <c r="P672" s="80"/>
      <c r="Q672" s="81"/>
      <c r="R672" s="81"/>
      <c r="S672" s="82"/>
      <c r="T672" s="82"/>
      <c r="U672" s="82"/>
      <c r="V672" s="82"/>
      <c r="W672" s="83"/>
      <c r="X672" s="84">
        <f>Table2[[#This Row],[A 
CAT 
€]]*Table2[[#This Row],[required
amount
CAT A]]</f>
        <v>0</v>
      </c>
      <c r="Y672" s="84">
        <f>Table2[[#This Row],[B 
CAT
€]]*Table2[[#This Row],[required 
amount
CAT B]]</f>
        <v>0</v>
      </c>
      <c r="Z672" s="84">
        <f>Table2[[#This Row],[C 
CAT
€]]*Table2[[#This Row],[required 
amount
CAT C]]</f>
        <v>0</v>
      </c>
      <c r="AA672" s="84">
        <f>Table2[[#This Row],[D 
CAT
€]]*Table2[[#This Row],[required 
amount
CAT D]]</f>
        <v>0</v>
      </c>
      <c r="AB672" s="84">
        <f>Table2[[#This Row],[E 
CAT
€]]*Table2[[#This Row],[required 
amount
CAT E]]</f>
        <v>0</v>
      </c>
      <c r="AC672" s="85"/>
      <c r="AD672" s="63">
        <f>SUM(Table2[[#This Row],[Total value 
CAT A]:[Total value 
CAT E]])</f>
        <v>0</v>
      </c>
    </row>
    <row r="673" spans="1:30" ht="22.5" x14ac:dyDescent="0.25">
      <c r="A673" s="57" t="s">
        <v>29</v>
      </c>
      <c r="B673" s="87">
        <v>42598</v>
      </c>
      <c r="C673" s="88">
        <v>0.79166666666666663</v>
      </c>
      <c r="D673" s="88">
        <v>0.875</v>
      </c>
      <c r="E673" s="60" t="s">
        <v>1158</v>
      </c>
      <c r="F673" s="59" t="s">
        <v>45</v>
      </c>
      <c r="G673" s="60" t="s">
        <v>79</v>
      </c>
      <c r="H673" s="59" t="s">
        <v>1159</v>
      </c>
      <c r="I673" s="92" t="s">
        <v>119</v>
      </c>
      <c r="J673" s="30"/>
      <c r="K673" s="78">
        <v>48</v>
      </c>
      <c r="L673" s="79">
        <v>33.6</v>
      </c>
      <c r="M673" s="79"/>
      <c r="N673" s="79"/>
      <c r="O673" s="79"/>
      <c r="P673" s="80"/>
      <c r="Q673" s="81"/>
      <c r="R673" s="81"/>
      <c r="S673" s="82"/>
      <c r="T673" s="82"/>
      <c r="U673" s="82"/>
      <c r="V673" s="82"/>
      <c r="W673" s="83"/>
      <c r="X673" s="84">
        <f>Table2[[#This Row],[A 
CAT 
€]]*Table2[[#This Row],[required
amount
CAT A]]</f>
        <v>0</v>
      </c>
      <c r="Y673" s="84">
        <f>Table2[[#This Row],[B 
CAT
€]]*Table2[[#This Row],[required 
amount
CAT B]]</f>
        <v>0</v>
      </c>
      <c r="Z673" s="84">
        <f>Table2[[#This Row],[C 
CAT
€]]*Table2[[#This Row],[required 
amount
CAT C]]</f>
        <v>0</v>
      </c>
      <c r="AA673" s="84">
        <f>Table2[[#This Row],[D 
CAT
€]]*Table2[[#This Row],[required 
amount
CAT D]]</f>
        <v>0</v>
      </c>
      <c r="AB673" s="84">
        <f>Table2[[#This Row],[E 
CAT
€]]*Table2[[#This Row],[required 
amount
CAT E]]</f>
        <v>0</v>
      </c>
      <c r="AC673" s="85"/>
      <c r="AD673" s="63">
        <f>SUM(Table2[[#This Row],[Total value 
CAT A]:[Total value 
CAT E]])</f>
        <v>0</v>
      </c>
    </row>
    <row r="674" spans="1:30" ht="67.5" x14ac:dyDescent="0.25">
      <c r="A674" s="57" t="s">
        <v>1160</v>
      </c>
      <c r="B674" s="87">
        <v>42599</v>
      </c>
      <c r="C674" s="88">
        <v>0.41666666666666669</v>
      </c>
      <c r="D674" s="88">
        <v>0.54166666666666663</v>
      </c>
      <c r="E674" s="60" t="s">
        <v>1161</v>
      </c>
      <c r="F674" s="59" t="s">
        <v>45</v>
      </c>
      <c r="G674" s="60" t="s">
        <v>108</v>
      </c>
      <c r="H674" s="59" t="s">
        <v>1162</v>
      </c>
      <c r="I674" s="92" t="s">
        <v>116</v>
      </c>
      <c r="J674" s="30"/>
      <c r="K674" s="78">
        <v>33.6</v>
      </c>
      <c r="L674" s="79">
        <v>28.8</v>
      </c>
      <c r="M674" s="79">
        <v>19.2</v>
      </c>
      <c r="N674" s="79"/>
      <c r="O674" s="79"/>
      <c r="P674" s="80"/>
      <c r="Q674" s="81"/>
      <c r="R674" s="81"/>
      <c r="S674" s="82"/>
      <c r="T674" s="82"/>
      <c r="U674" s="82"/>
      <c r="V674" s="82"/>
      <c r="W674" s="83"/>
      <c r="X674" s="84">
        <f>Table2[[#This Row],[A 
CAT 
€]]*Table2[[#This Row],[required
amount
CAT A]]</f>
        <v>0</v>
      </c>
      <c r="Y674" s="84">
        <f>Table2[[#This Row],[B 
CAT
€]]*Table2[[#This Row],[required 
amount
CAT B]]</f>
        <v>0</v>
      </c>
      <c r="Z674" s="84">
        <f>Table2[[#This Row],[C 
CAT
€]]*Table2[[#This Row],[required 
amount
CAT C]]</f>
        <v>0</v>
      </c>
      <c r="AA674" s="84">
        <f>Table2[[#This Row],[D 
CAT
€]]*Table2[[#This Row],[required 
amount
CAT D]]</f>
        <v>0</v>
      </c>
      <c r="AB674" s="84">
        <f>Table2[[#This Row],[E 
CAT
€]]*Table2[[#This Row],[required 
amount
CAT E]]</f>
        <v>0</v>
      </c>
      <c r="AC674" s="85"/>
      <c r="AD674" s="63">
        <f>SUM(Table2[[#This Row],[Total value 
CAT A]:[Total value 
CAT E]])</f>
        <v>0</v>
      </c>
    </row>
    <row r="675" spans="1:30" ht="236.25" x14ac:dyDescent="0.25">
      <c r="A675" s="57" t="s">
        <v>1160</v>
      </c>
      <c r="B675" s="87">
        <v>42599</v>
      </c>
      <c r="C675" s="88">
        <v>0.66666666666666663</v>
      </c>
      <c r="D675" s="88">
        <v>0.79166666666666663</v>
      </c>
      <c r="E675" s="60" t="s">
        <v>1163</v>
      </c>
      <c r="F675" s="59" t="s">
        <v>45</v>
      </c>
      <c r="G675" s="60" t="s">
        <v>108</v>
      </c>
      <c r="H675" s="59" t="s">
        <v>1164</v>
      </c>
      <c r="I675" s="92" t="s">
        <v>119</v>
      </c>
      <c r="J675" s="30"/>
      <c r="K675" s="78">
        <v>100.8</v>
      </c>
      <c r="L675" s="79">
        <v>48</v>
      </c>
      <c r="M675" s="79">
        <v>33.6</v>
      </c>
      <c r="N675" s="79"/>
      <c r="O675" s="79"/>
      <c r="P675" s="80"/>
      <c r="Q675" s="81"/>
      <c r="R675" s="81"/>
      <c r="S675" s="82"/>
      <c r="T675" s="82"/>
      <c r="U675" s="82"/>
      <c r="V675" s="82"/>
      <c r="W675" s="83"/>
      <c r="X675" s="84">
        <f>Table2[[#This Row],[A 
CAT 
€]]*Table2[[#This Row],[required
amount
CAT A]]</f>
        <v>0</v>
      </c>
      <c r="Y675" s="84">
        <f>Table2[[#This Row],[B 
CAT
€]]*Table2[[#This Row],[required 
amount
CAT B]]</f>
        <v>0</v>
      </c>
      <c r="Z675" s="84">
        <f>Table2[[#This Row],[C 
CAT
€]]*Table2[[#This Row],[required 
amount
CAT C]]</f>
        <v>0</v>
      </c>
      <c r="AA675" s="84">
        <f>Table2[[#This Row],[D 
CAT
€]]*Table2[[#This Row],[required 
amount
CAT D]]</f>
        <v>0</v>
      </c>
      <c r="AB675" s="84">
        <f>Table2[[#This Row],[E 
CAT
€]]*Table2[[#This Row],[required 
amount
CAT E]]</f>
        <v>0</v>
      </c>
      <c r="AC675" s="85"/>
      <c r="AD675" s="63">
        <f>SUM(Table2[[#This Row],[Total value 
CAT A]:[Total value 
CAT E]])</f>
        <v>0</v>
      </c>
    </row>
    <row r="676" spans="1:30" ht="67.5" x14ac:dyDescent="0.25">
      <c r="A676" s="57" t="s">
        <v>1160</v>
      </c>
      <c r="B676" s="87">
        <v>42600</v>
      </c>
      <c r="C676" s="88">
        <v>0.41666666666666669</v>
      </c>
      <c r="D676" s="88">
        <v>0.54166666666666663</v>
      </c>
      <c r="E676" s="60" t="s">
        <v>1165</v>
      </c>
      <c r="F676" s="59" t="s">
        <v>45</v>
      </c>
      <c r="G676" s="60" t="s">
        <v>108</v>
      </c>
      <c r="H676" s="59" t="s">
        <v>1166</v>
      </c>
      <c r="I676" s="92" t="s">
        <v>116</v>
      </c>
      <c r="J676" s="30"/>
      <c r="K676" s="78">
        <v>33.6</v>
      </c>
      <c r="L676" s="79">
        <v>28.8</v>
      </c>
      <c r="M676" s="79">
        <v>19.2</v>
      </c>
      <c r="N676" s="79"/>
      <c r="O676" s="79"/>
      <c r="P676" s="80"/>
      <c r="Q676" s="81"/>
      <c r="R676" s="81"/>
      <c r="S676" s="82"/>
      <c r="T676" s="82"/>
      <c r="U676" s="82"/>
      <c r="V676" s="82"/>
      <c r="W676" s="83"/>
      <c r="X676" s="84">
        <f>Table2[[#This Row],[A 
CAT 
€]]*Table2[[#This Row],[required
amount
CAT A]]</f>
        <v>0</v>
      </c>
      <c r="Y676" s="84">
        <f>Table2[[#This Row],[B 
CAT
€]]*Table2[[#This Row],[required 
amount
CAT B]]</f>
        <v>0</v>
      </c>
      <c r="Z676" s="84">
        <f>Table2[[#This Row],[C 
CAT
€]]*Table2[[#This Row],[required 
amount
CAT C]]</f>
        <v>0</v>
      </c>
      <c r="AA676" s="84">
        <f>Table2[[#This Row],[D 
CAT
€]]*Table2[[#This Row],[required 
amount
CAT D]]</f>
        <v>0</v>
      </c>
      <c r="AB676" s="84">
        <f>Table2[[#This Row],[E 
CAT
€]]*Table2[[#This Row],[required 
amount
CAT E]]</f>
        <v>0</v>
      </c>
      <c r="AC676" s="85"/>
      <c r="AD676" s="63">
        <f>SUM(Table2[[#This Row],[Total value 
CAT A]:[Total value 
CAT E]])</f>
        <v>0</v>
      </c>
    </row>
    <row r="677" spans="1:30" ht="236.25" x14ac:dyDescent="0.25">
      <c r="A677" s="57" t="s">
        <v>1160</v>
      </c>
      <c r="B677" s="87">
        <v>42600</v>
      </c>
      <c r="C677" s="88">
        <v>0.66666666666666663</v>
      </c>
      <c r="D677" s="88">
        <v>0.79166666666666663</v>
      </c>
      <c r="E677" s="60" t="s">
        <v>1167</v>
      </c>
      <c r="F677" s="59" t="s">
        <v>45</v>
      </c>
      <c r="G677" s="60" t="s">
        <v>108</v>
      </c>
      <c r="H677" s="59" t="s">
        <v>1168</v>
      </c>
      <c r="I677" s="92" t="s">
        <v>119</v>
      </c>
      <c r="J677" s="30"/>
      <c r="K677" s="78">
        <v>100.8</v>
      </c>
      <c r="L677" s="79">
        <v>48</v>
      </c>
      <c r="M677" s="79">
        <v>33.6</v>
      </c>
      <c r="N677" s="79"/>
      <c r="O677" s="79"/>
      <c r="P677" s="80"/>
      <c r="Q677" s="81"/>
      <c r="R677" s="81"/>
      <c r="S677" s="82"/>
      <c r="T677" s="82"/>
      <c r="U677" s="82"/>
      <c r="V677" s="82"/>
      <c r="W677" s="83"/>
      <c r="X677" s="84">
        <f>Table2[[#This Row],[A 
CAT 
€]]*Table2[[#This Row],[required
amount
CAT A]]</f>
        <v>0</v>
      </c>
      <c r="Y677" s="84">
        <f>Table2[[#This Row],[B 
CAT
€]]*Table2[[#This Row],[required 
amount
CAT B]]</f>
        <v>0</v>
      </c>
      <c r="Z677" s="84">
        <f>Table2[[#This Row],[C 
CAT
€]]*Table2[[#This Row],[required 
amount
CAT C]]</f>
        <v>0</v>
      </c>
      <c r="AA677" s="84">
        <f>Table2[[#This Row],[D 
CAT
€]]*Table2[[#This Row],[required 
amount
CAT D]]</f>
        <v>0</v>
      </c>
      <c r="AB677" s="84">
        <f>Table2[[#This Row],[E 
CAT
€]]*Table2[[#This Row],[required 
amount
CAT E]]</f>
        <v>0</v>
      </c>
      <c r="AC677" s="85"/>
      <c r="AD677" s="63">
        <f>SUM(Table2[[#This Row],[Total value 
CAT A]:[Total value 
CAT E]])</f>
        <v>0</v>
      </c>
    </row>
    <row r="678" spans="1:30" ht="45" x14ac:dyDescent="0.25">
      <c r="A678" s="57" t="s">
        <v>1160</v>
      </c>
      <c r="B678" s="87">
        <v>42601</v>
      </c>
      <c r="C678" s="88">
        <v>0.41666666666666669</v>
      </c>
      <c r="D678" s="88">
        <v>0.54166666666666663</v>
      </c>
      <c r="E678" s="60" t="s">
        <v>1169</v>
      </c>
      <c r="F678" s="59" t="s">
        <v>45</v>
      </c>
      <c r="G678" s="60" t="s">
        <v>108</v>
      </c>
      <c r="H678" s="59" t="s">
        <v>1170</v>
      </c>
      <c r="I678" s="92" t="s">
        <v>116</v>
      </c>
      <c r="J678" s="30"/>
      <c r="K678" s="78">
        <v>33.6</v>
      </c>
      <c r="L678" s="79">
        <v>28.8</v>
      </c>
      <c r="M678" s="79">
        <v>19.2</v>
      </c>
      <c r="N678" s="79"/>
      <c r="O678" s="79"/>
      <c r="P678" s="80"/>
      <c r="Q678" s="81"/>
      <c r="R678" s="81"/>
      <c r="S678" s="82"/>
      <c r="T678" s="82"/>
      <c r="U678" s="82"/>
      <c r="V678" s="82"/>
      <c r="W678" s="83"/>
      <c r="X678" s="84">
        <f>Table2[[#This Row],[A 
CAT 
€]]*Table2[[#This Row],[required
amount
CAT A]]</f>
        <v>0</v>
      </c>
      <c r="Y678" s="84">
        <f>Table2[[#This Row],[B 
CAT
€]]*Table2[[#This Row],[required 
amount
CAT B]]</f>
        <v>0</v>
      </c>
      <c r="Z678" s="84">
        <f>Table2[[#This Row],[C 
CAT
€]]*Table2[[#This Row],[required 
amount
CAT C]]</f>
        <v>0</v>
      </c>
      <c r="AA678" s="84">
        <f>Table2[[#This Row],[D 
CAT
€]]*Table2[[#This Row],[required 
amount
CAT D]]</f>
        <v>0</v>
      </c>
      <c r="AB678" s="84">
        <f>Table2[[#This Row],[E 
CAT
€]]*Table2[[#This Row],[required 
amount
CAT E]]</f>
        <v>0</v>
      </c>
      <c r="AC678" s="85"/>
      <c r="AD678" s="63">
        <f>SUM(Table2[[#This Row],[Total value 
CAT A]:[Total value 
CAT E]])</f>
        <v>0</v>
      </c>
    </row>
    <row r="679" spans="1:30" ht="135" x14ac:dyDescent="0.25">
      <c r="A679" s="57" t="s">
        <v>1160</v>
      </c>
      <c r="B679" s="87">
        <v>42601</v>
      </c>
      <c r="C679" s="88">
        <v>0.66666666666666663</v>
      </c>
      <c r="D679" s="88">
        <v>0.79166666666666663</v>
      </c>
      <c r="E679" s="60" t="s">
        <v>1171</v>
      </c>
      <c r="F679" s="59" t="s">
        <v>45</v>
      </c>
      <c r="G679" s="60" t="s">
        <v>108</v>
      </c>
      <c r="H679" s="59" t="s">
        <v>1172</v>
      </c>
      <c r="I679" s="92" t="s">
        <v>119</v>
      </c>
      <c r="J679" s="30"/>
      <c r="K679" s="78">
        <v>100.8</v>
      </c>
      <c r="L679" s="79">
        <v>48</v>
      </c>
      <c r="M679" s="79">
        <v>33.6</v>
      </c>
      <c r="N679" s="79"/>
      <c r="O679" s="79"/>
      <c r="P679" s="80"/>
      <c r="Q679" s="81"/>
      <c r="R679" s="81"/>
      <c r="S679" s="82"/>
      <c r="T679" s="82"/>
      <c r="U679" s="82"/>
      <c r="V679" s="82"/>
      <c r="W679" s="83"/>
      <c r="X679" s="84">
        <f>Table2[[#This Row],[A 
CAT 
€]]*Table2[[#This Row],[required
amount
CAT A]]</f>
        <v>0</v>
      </c>
      <c r="Y679" s="84">
        <f>Table2[[#This Row],[B 
CAT
€]]*Table2[[#This Row],[required 
amount
CAT B]]</f>
        <v>0</v>
      </c>
      <c r="Z679" s="84">
        <f>Table2[[#This Row],[C 
CAT
€]]*Table2[[#This Row],[required 
amount
CAT C]]</f>
        <v>0</v>
      </c>
      <c r="AA679" s="84">
        <f>Table2[[#This Row],[D 
CAT
€]]*Table2[[#This Row],[required 
amount
CAT D]]</f>
        <v>0</v>
      </c>
      <c r="AB679" s="84">
        <f>Table2[[#This Row],[E 
CAT
€]]*Table2[[#This Row],[required 
amount
CAT E]]</f>
        <v>0</v>
      </c>
      <c r="AC679" s="85"/>
      <c r="AD679" s="63">
        <f>SUM(Table2[[#This Row],[Total value 
CAT A]:[Total value 
CAT E]])</f>
        <v>0</v>
      </c>
    </row>
    <row r="680" spans="1:30" ht="45" x14ac:dyDescent="0.25">
      <c r="A680" s="57" t="s">
        <v>1160</v>
      </c>
      <c r="B680" s="87">
        <v>42602</v>
      </c>
      <c r="C680" s="88">
        <v>0.41666666666666669</v>
      </c>
      <c r="D680" s="88">
        <v>0.54166666666666663</v>
      </c>
      <c r="E680" s="60" t="s">
        <v>1173</v>
      </c>
      <c r="F680" s="59" t="s">
        <v>45</v>
      </c>
      <c r="G680" s="60" t="s">
        <v>108</v>
      </c>
      <c r="H680" s="59" t="s">
        <v>1174</v>
      </c>
      <c r="I680" s="92" t="s">
        <v>116</v>
      </c>
      <c r="J680" s="30"/>
      <c r="K680" s="78">
        <v>33.6</v>
      </c>
      <c r="L680" s="79">
        <v>28.8</v>
      </c>
      <c r="M680" s="79">
        <v>19.2</v>
      </c>
      <c r="N680" s="79"/>
      <c r="O680" s="79"/>
      <c r="P680" s="80"/>
      <c r="Q680" s="81"/>
      <c r="R680" s="81"/>
      <c r="S680" s="82"/>
      <c r="T680" s="82"/>
      <c r="U680" s="82"/>
      <c r="V680" s="82"/>
      <c r="W680" s="83"/>
      <c r="X680" s="84">
        <f>Table2[[#This Row],[A 
CAT 
€]]*Table2[[#This Row],[required
amount
CAT A]]</f>
        <v>0</v>
      </c>
      <c r="Y680" s="84">
        <f>Table2[[#This Row],[B 
CAT
€]]*Table2[[#This Row],[required 
amount
CAT B]]</f>
        <v>0</v>
      </c>
      <c r="Z680" s="84">
        <f>Table2[[#This Row],[C 
CAT
€]]*Table2[[#This Row],[required 
amount
CAT C]]</f>
        <v>0</v>
      </c>
      <c r="AA680" s="84">
        <f>Table2[[#This Row],[D 
CAT
€]]*Table2[[#This Row],[required 
amount
CAT D]]</f>
        <v>0</v>
      </c>
      <c r="AB680" s="84">
        <f>Table2[[#This Row],[E 
CAT
€]]*Table2[[#This Row],[required 
amount
CAT E]]</f>
        <v>0</v>
      </c>
      <c r="AC680" s="85"/>
      <c r="AD680" s="63">
        <f>SUM(Table2[[#This Row],[Total value 
CAT A]:[Total value 
CAT E]])</f>
        <v>0</v>
      </c>
    </row>
    <row r="681" spans="1:30" ht="146.25" x14ac:dyDescent="0.25">
      <c r="A681" s="57" t="s">
        <v>1160</v>
      </c>
      <c r="B681" s="87">
        <v>42602</v>
      </c>
      <c r="C681" s="88">
        <v>0.66666666666666663</v>
      </c>
      <c r="D681" s="88">
        <v>0.79166666666666663</v>
      </c>
      <c r="E681" s="60" t="s">
        <v>1175</v>
      </c>
      <c r="F681" s="59" t="s">
        <v>45</v>
      </c>
      <c r="G681" s="60" t="s">
        <v>108</v>
      </c>
      <c r="H681" s="59" t="s">
        <v>1176</v>
      </c>
      <c r="I681" s="92" t="s">
        <v>119</v>
      </c>
      <c r="J681" s="30"/>
      <c r="K681" s="78">
        <v>100.8</v>
      </c>
      <c r="L681" s="79">
        <v>48</v>
      </c>
      <c r="M681" s="79">
        <v>33.6</v>
      </c>
      <c r="N681" s="79"/>
      <c r="O681" s="79"/>
      <c r="P681" s="80"/>
      <c r="Q681" s="81"/>
      <c r="R681" s="81"/>
      <c r="S681" s="82"/>
      <c r="T681" s="82"/>
      <c r="U681" s="82"/>
      <c r="V681" s="82"/>
      <c r="W681" s="83"/>
      <c r="X681" s="84">
        <f>Table2[[#This Row],[A 
CAT 
€]]*Table2[[#This Row],[required
amount
CAT A]]</f>
        <v>0</v>
      </c>
      <c r="Y681" s="84">
        <f>Table2[[#This Row],[B 
CAT
€]]*Table2[[#This Row],[required 
amount
CAT B]]</f>
        <v>0</v>
      </c>
      <c r="Z681" s="84">
        <f>Table2[[#This Row],[C 
CAT
€]]*Table2[[#This Row],[required 
amount
CAT C]]</f>
        <v>0</v>
      </c>
      <c r="AA681" s="84">
        <f>Table2[[#This Row],[D 
CAT
€]]*Table2[[#This Row],[required 
amount
CAT D]]</f>
        <v>0</v>
      </c>
      <c r="AB681" s="84">
        <f>Table2[[#This Row],[E 
CAT
€]]*Table2[[#This Row],[required 
amount
CAT E]]</f>
        <v>0</v>
      </c>
      <c r="AC681" s="85"/>
      <c r="AD681" s="63">
        <f>SUM(Table2[[#This Row],[Total value 
CAT A]:[Total value 
CAT E]])</f>
        <v>0</v>
      </c>
    </row>
    <row r="682" spans="1:30" ht="45" x14ac:dyDescent="0.25">
      <c r="A682" s="57" t="s">
        <v>1160</v>
      </c>
      <c r="B682" s="87">
        <v>42603</v>
      </c>
      <c r="C682" s="88">
        <v>0.35416666666666669</v>
      </c>
      <c r="D682" s="88">
        <v>0.46875</v>
      </c>
      <c r="E682" s="60" t="s">
        <v>1177</v>
      </c>
      <c r="F682" s="59" t="s">
        <v>45</v>
      </c>
      <c r="G682" s="60" t="s">
        <v>108</v>
      </c>
      <c r="H682" s="59" t="s">
        <v>1178</v>
      </c>
      <c r="I682" s="92" t="s">
        <v>116</v>
      </c>
      <c r="J682" s="30"/>
      <c r="K682" s="78">
        <v>33.6</v>
      </c>
      <c r="L682" s="79">
        <v>28.8</v>
      </c>
      <c r="M682" s="79">
        <v>19.2</v>
      </c>
      <c r="N682" s="79"/>
      <c r="O682" s="79"/>
      <c r="P682" s="80"/>
      <c r="Q682" s="81"/>
      <c r="R682" s="81"/>
      <c r="S682" s="82"/>
      <c r="T682" s="82"/>
      <c r="U682" s="82"/>
      <c r="V682" s="82"/>
      <c r="W682" s="83"/>
      <c r="X682" s="84">
        <f>Table2[[#This Row],[A 
CAT 
€]]*Table2[[#This Row],[required
amount
CAT A]]</f>
        <v>0</v>
      </c>
      <c r="Y682" s="84">
        <f>Table2[[#This Row],[B 
CAT
€]]*Table2[[#This Row],[required 
amount
CAT B]]</f>
        <v>0</v>
      </c>
      <c r="Z682" s="84">
        <f>Table2[[#This Row],[C 
CAT
€]]*Table2[[#This Row],[required 
amount
CAT C]]</f>
        <v>0</v>
      </c>
      <c r="AA682" s="84">
        <f>Table2[[#This Row],[D 
CAT
€]]*Table2[[#This Row],[required 
amount
CAT D]]</f>
        <v>0</v>
      </c>
      <c r="AB682" s="84">
        <f>Table2[[#This Row],[E 
CAT
€]]*Table2[[#This Row],[required 
amount
CAT E]]</f>
        <v>0</v>
      </c>
      <c r="AC682" s="85"/>
      <c r="AD682" s="63">
        <f>SUM(Table2[[#This Row],[Total value 
CAT A]:[Total value 
CAT E]])</f>
        <v>0</v>
      </c>
    </row>
    <row r="683" spans="1:30" ht="135" x14ac:dyDescent="0.25">
      <c r="A683" s="57" t="s">
        <v>1160</v>
      </c>
      <c r="B683" s="87">
        <v>42603</v>
      </c>
      <c r="C683" s="88">
        <v>0.53125</v>
      </c>
      <c r="D683" s="88">
        <v>0.63541666666666663</v>
      </c>
      <c r="E683" s="60" t="s">
        <v>1179</v>
      </c>
      <c r="F683" s="59" t="s">
        <v>45</v>
      </c>
      <c r="G683" s="60" t="s">
        <v>108</v>
      </c>
      <c r="H683" s="59" t="s">
        <v>1180</v>
      </c>
      <c r="I683" s="92" t="s">
        <v>119</v>
      </c>
      <c r="J683" s="30"/>
      <c r="K683" s="78">
        <v>100.8</v>
      </c>
      <c r="L683" s="79">
        <v>48</v>
      </c>
      <c r="M683" s="79">
        <v>33.6</v>
      </c>
      <c r="N683" s="79"/>
      <c r="O683" s="79"/>
      <c r="P683" s="80"/>
      <c r="Q683" s="81"/>
      <c r="R683" s="81"/>
      <c r="S683" s="82"/>
      <c r="T683" s="82"/>
      <c r="U683" s="82"/>
      <c r="V683" s="82"/>
      <c r="W683" s="83"/>
      <c r="X683" s="84">
        <f>Table2[[#This Row],[A 
CAT 
€]]*Table2[[#This Row],[required
amount
CAT A]]</f>
        <v>0</v>
      </c>
      <c r="Y683" s="84">
        <f>Table2[[#This Row],[B 
CAT
€]]*Table2[[#This Row],[required 
amount
CAT B]]</f>
        <v>0</v>
      </c>
      <c r="Z683" s="84">
        <f>Table2[[#This Row],[C 
CAT
€]]*Table2[[#This Row],[required 
amount
CAT C]]</f>
        <v>0</v>
      </c>
      <c r="AA683" s="84">
        <f>Table2[[#This Row],[D 
CAT
€]]*Table2[[#This Row],[required 
amount
CAT D]]</f>
        <v>0</v>
      </c>
      <c r="AB683" s="84">
        <f>Table2[[#This Row],[E 
CAT
€]]*Table2[[#This Row],[required 
amount
CAT E]]</f>
        <v>0</v>
      </c>
      <c r="AC683" s="85"/>
      <c r="AD683" s="63">
        <f>SUM(Table2[[#This Row],[Total value 
CAT A]:[Total value 
CAT E]])</f>
        <v>0</v>
      </c>
    </row>
    <row r="684" spans="1:30" ht="45" x14ac:dyDescent="0.25">
      <c r="A684" s="57" t="s">
        <v>1181</v>
      </c>
      <c r="B684" s="89">
        <v>42596</v>
      </c>
      <c r="C684" s="88">
        <v>0.41666666666666669</v>
      </c>
      <c r="D684" s="88">
        <v>0.54166666666666663</v>
      </c>
      <c r="E684" s="60" t="s">
        <v>1182</v>
      </c>
      <c r="F684" s="59" t="s">
        <v>45</v>
      </c>
      <c r="G684" s="60" t="s">
        <v>108</v>
      </c>
      <c r="H684" s="59" t="s">
        <v>1183</v>
      </c>
      <c r="I684" s="92" t="s">
        <v>116</v>
      </c>
      <c r="J684" s="30"/>
      <c r="K684" s="78">
        <v>33.6</v>
      </c>
      <c r="L684" s="79">
        <v>28.8</v>
      </c>
      <c r="M684" s="79">
        <v>19.2</v>
      </c>
      <c r="N684" s="79"/>
      <c r="O684" s="79"/>
      <c r="P684" s="80"/>
      <c r="Q684" s="81"/>
      <c r="R684" s="81"/>
      <c r="S684" s="82"/>
      <c r="T684" s="82"/>
      <c r="U684" s="82"/>
      <c r="V684" s="82"/>
      <c r="W684" s="83"/>
      <c r="X684" s="84">
        <f>Table2[[#This Row],[A 
CAT 
€]]*Table2[[#This Row],[required
amount
CAT A]]</f>
        <v>0</v>
      </c>
      <c r="Y684" s="84">
        <f>Table2[[#This Row],[B 
CAT
€]]*Table2[[#This Row],[required 
amount
CAT B]]</f>
        <v>0</v>
      </c>
      <c r="Z684" s="84">
        <f>Table2[[#This Row],[C 
CAT
€]]*Table2[[#This Row],[required 
amount
CAT C]]</f>
        <v>0</v>
      </c>
      <c r="AA684" s="84">
        <f>Table2[[#This Row],[D 
CAT
€]]*Table2[[#This Row],[required 
amount
CAT D]]</f>
        <v>0</v>
      </c>
      <c r="AB684" s="84">
        <f>Table2[[#This Row],[E 
CAT
€]]*Table2[[#This Row],[required 
amount
CAT E]]</f>
        <v>0</v>
      </c>
      <c r="AC684" s="85"/>
      <c r="AD684" s="63">
        <f>SUM(Table2[[#This Row],[Total value 
CAT A]:[Total value 
CAT E]])</f>
        <v>0</v>
      </c>
    </row>
    <row r="685" spans="1:30" ht="157.5" x14ac:dyDescent="0.25">
      <c r="A685" s="57" t="s">
        <v>1181</v>
      </c>
      <c r="B685" s="89">
        <v>42596</v>
      </c>
      <c r="C685" s="88">
        <v>0.66666666666666663</v>
      </c>
      <c r="D685" s="88">
        <v>0.79166666666666663</v>
      </c>
      <c r="E685" s="60" t="s">
        <v>1184</v>
      </c>
      <c r="F685" s="59" t="s">
        <v>45</v>
      </c>
      <c r="G685" s="60" t="s">
        <v>108</v>
      </c>
      <c r="H685" s="59" t="s">
        <v>1185</v>
      </c>
      <c r="I685" s="92" t="s">
        <v>119</v>
      </c>
      <c r="J685" s="30"/>
      <c r="K685" s="78">
        <v>100.8</v>
      </c>
      <c r="L685" s="79">
        <v>48</v>
      </c>
      <c r="M685" s="79">
        <v>33.6</v>
      </c>
      <c r="N685" s="79"/>
      <c r="O685" s="79"/>
      <c r="P685" s="80"/>
      <c r="Q685" s="81"/>
      <c r="R685" s="81"/>
      <c r="S685" s="82"/>
      <c r="T685" s="82"/>
      <c r="U685" s="82"/>
      <c r="V685" s="82"/>
      <c r="W685" s="83"/>
      <c r="X685" s="84">
        <f>Table2[[#This Row],[A 
CAT 
€]]*Table2[[#This Row],[required
amount
CAT A]]</f>
        <v>0</v>
      </c>
      <c r="Y685" s="84">
        <f>Table2[[#This Row],[B 
CAT
€]]*Table2[[#This Row],[required 
amount
CAT B]]</f>
        <v>0</v>
      </c>
      <c r="Z685" s="84">
        <f>Table2[[#This Row],[C 
CAT
€]]*Table2[[#This Row],[required 
amount
CAT C]]</f>
        <v>0</v>
      </c>
      <c r="AA685" s="84">
        <f>Table2[[#This Row],[D 
CAT
€]]*Table2[[#This Row],[required 
amount
CAT D]]</f>
        <v>0</v>
      </c>
      <c r="AB685" s="84">
        <f>Table2[[#This Row],[E 
CAT
€]]*Table2[[#This Row],[required 
amount
CAT E]]</f>
        <v>0</v>
      </c>
      <c r="AC685" s="85"/>
      <c r="AD685" s="63">
        <f>SUM(Table2[[#This Row],[Total value 
CAT A]:[Total value 
CAT E]])</f>
        <v>0</v>
      </c>
    </row>
    <row r="686" spans="1:30" ht="56.25" x14ac:dyDescent="0.25">
      <c r="A686" s="57" t="s">
        <v>1181</v>
      </c>
      <c r="B686" s="89">
        <v>42597</v>
      </c>
      <c r="C686" s="88">
        <v>0.41666666666666669</v>
      </c>
      <c r="D686" s="88">
        <v>0.54166666666666663</v>
      </c>
      <c r="E686" s="60" t="s">
        <v>1186</v>
      </c>
      <c r="F686" s="59" t="s">
        <v>45</v>
      </c>
      <c r="G686" s="60" t="s">
        <v>108</v>
      </c>
      <c r="H686" s="59" t="s">
        <v>1187</v>
      </c>
      <c r="I686" s="92" t="s">
        <v>116</v>
      </c>
      <c r="J686" s="30"/>
      <c r="K686" s="78">
        <v>33.6</v>
      </c>
      <c r="L686" s="79">
        <v>28.8</v>
      </c>
      <c r="M686" s="79">
        <v>19.2</v>
      </c>
      <c r="N686" s="79"/>
      <c r="O686" s="79"/>
      <c r="P686" s="80"/>
      <c r="Q686" s="81"/>
      <c r="R686" s="81"/>
      <c r="S686" s="82"/>
      <c r="T686" s="82"/>
      <c r="U686" s="82"/>
      <c r="V686" s="82"/>
      <c r="W686" s="83"/>
      <c r="X686" s="84">
        <f>Table2[[#This Row],[A 
CAT 
€]]*Table2[[#This Row],[required
amount
CAT A]]</f>
        <v>0</v>
      </c>
      <c r="Y686" s="84">
        <f>Table2[[#This Row],[B 
CAT
€]]*Table2[[#This Row],[required 
amount
CAT B]]</f>
        <v>0</v>
      </c>
      <c r="Z686" s="84">
        <f>Table2[[#This Row],[C 
CAT
€]]*Table2[[#This Row],[required 
amount
CAT C]]</f>
        <v>0</v>
      </c>
      <c r="AA686" s="84">
        <f>Table2[[#This Row],[D 
CAT
€]]*Table2[[#This Row],[required 
amount
CAT D]]</f>
        <v>0</v>
      </c>
      <c r="AB686" s="84">
        <f>Table2[[#This Row],[E 
CAT
€]]*Table2[[#This Row],[required 
amount
CAT E]]</f>
        <v>0</v>
      </c>
      <c r="AC686" s="85"/>
      <c r="AD686" s="63">
        <f>SUM(Table2[[#This Row],[Total value 
CAT A]:[Total value 
CAT E]])</f>
        <v>0</v>
      </c>
    </row>
    <row r="687" spans="1:30" ht="157.5" x14ac:dyDescent="0.25">
      <c r="A687" s="57" t="s">
        <v>1181</v>
      </c>
      <c r="B687" s="89">
        <v>42597</v>
      </c>
      <c r="C687" s="88">
        <v>0.66666666666666663</v>
      </c>
      <c r="D687" s="88">
        <v>0.79166666666666663</v>
      </c>
      <c r="E687" s="60" t="s">
        <v>1188</v>
      </c>
      <c r="F687" s="59" t="s">
        <v>45</v>
      </c>
      <c r="G687" s="60" t="s">
        <v>108</v>
      </c>
      <c r="H687" s="59" t="s">
        <v>1189</v>
      </c>
      <c r="I687" s="92" t="s">
        <v>119</v>
      </c>
      <c r="J687" s="30"/>
      <c r="K687" s="78">
        <v>100.8</v>
      </c>
      <c r="L687" s="79">
        <v>48</v>
      </c>
      <c r="M687" s="79">
        <v>33.6</v>
      </c>
      <c r="N687" s="79"/>
      <c r="O687" s="79"/>
      <c r="P687" s="80"/>
      <c r="Q687" s="81"/>
      <c r="R687" s="81"/>
      <c r="S687" s="82"/>
      <c r="T687" s="82"/>
      <c r="U687" s="82"/>
      <c r="V687" s="82"/>
      <c r="W687" s="83"/>
      <c r="X687" s="84">
        <f>Table2[[#This Row],[A 
CAT 
€]]*Table2[[#This Row],[required
amount
CAT A]]</f>
        <v>0</v>
      </c>
      <c r="Y687" s="84">
        <f>Table2[[#This Row],[B 
CAT
€]]*Table2[[#This Row],[required 
amount
CAT B]]</f>
        <v>0</v>
      </c>
      <c r="Z687" s="84">
        <f>Table2[[#This Row],[C 
CAT
€]]*Table2[[#This Row],[required 
amount
CAT C]]</f>
        <v>0</v>
      </c>
      <c r="AA687" s="84">
        <f>Table2[[#This Row],[D 
CAT
€]]*Table2[[#This Row],[required 
amount
CAT D]]</f>
        <v>0</v>
      </c>
      <c r="AB687" s="84">
        <f>Table2[[#This Row],[E 
CAT
€]]*Table2[[#This Row],[required 
amount
CAT E]]</f>
        <v>0</v>
      </c>
      <c r="AC687" s="85"/>
      <c r="AD687" s="63">
        <f>SUM(Table2[[#This Row],[Total value 
CAT A]:[Total value 
CAT E]])</f>
        <v>0</v>
      </c>
    </row>
    <row r="688" spans="1:30" ht="56.25" x14ac:dyDescent="0.25">
      <c r="A688" s="57" t="s">
        <v>1181</v>
      </c>
      <c r="B688" s="89">
        <v>42598</v>
      </c>
      <c r="C688" s="88">
        <v>0.35416666666666669</v>
      </c>
      <c r="D688" s="88">
        <v>0.46875</v>
      </c>
      <c r="E688" s="60" t="s">
        <v>1190</v>
      </c>
      <c r="F688" s="59" t="s">
        <v>45</v>
      </c>
      <c r="G688" s="60" t="s">
        <v>108</v>
      </c>
      <c r="H688" s="59" t="s">
        <v>1191</v>
      </c>
      <c r="I688" s="92" t="s">
        <v>116</v>
      </c>
      <c r="J688" s="30"/>
      <c r="K688" s="78">
        <v>33.6</v>
      </c>
      <c r="L688" s="79">
        <v>28.8</v>
      </c>
      <c r="M688" s="79">
        <v>19.2</v>
      </c>
      <c r="N688" s="79"/>
      <c r="O688" s="79"/>
      <c r="P688" s="80"/>
      <c r="Q688" s="81"/>
      <c r="R688" s="81"/>
      <c r="S688" s="82"/>
      <c r="T688" s="82"/>
      <c r="U688" s="82"/>
      <c r="V688" s="82"/>
      <c r="W688" s="83"/>
      <c r="X688" s="84">
        <f>Table2[[#This Row],[A 
CAT 
€]]*Table2[[#This Row],[required
amount
CAT A]]</f>
        <v>0</v>
      </c>
      <c r="Y688" s="84">
        <f>Table2[[#This Row],[B 
CAT
€]]*Table2[[#This Row],[required 
amount
CAT B]]</f>
        <v>0</v>
      </c>
      <c r="Z688" s="84">
        <f>Table2[[#This Row],[C 
CAT
€]]*Table2[[#This Row],[required 
amount
CAT C]]</f>
        <v>0</v>
      </c>
      <c r="AA688" s="84">
        <f>Table2[[#This Row],[D 
CAT
€]]*Table2[[#This Row],[required 
amount
CAT D]]</f>
        <v>0</v>
      </c>
      <c r="AB688" s="84">
        <f>Table2[[#This Row],[E 
CAT
€]]*Table2[[#This Row],[required 
amount
CAT E]]</f>
        <v>0</v>
      </c>
      <c r="AC688" s="85"/>
      <c r="AD688" s="63">
        <f>SUM(Table2[[#This Row],[Total value 
CAT A]:[Total value 
CAT E]])</f>
        <v>0</v>
      </c>
    </row>
    <row r="689" spans="1:30" ht="157.5" x14ac:dyDescent="0.25">
      <c r="A689" s="57" t="s">
        <v>1181</v>
      </c>
      <c r="B689" s="89">
        <v>42598</v>
      </c>
      <c r="C689" s="88">
        <v>0.53125</v>
      </c>
      <c r="D689" s="88">
        <v>0.63541666666666663</v>
      </c>
      <c r="E689" s="60" t="s">
        <v>1192</v>
      </c>
      <c r="F689" s="59" t="s">
        <v>45</v>
      </c>
      <c r="G689" s="60" t="s">
        <v>108</v>
      </c>
      <c r="H689" s="59" t="s">
        <v>1193</v>
      </c>
      <c r="I689" s="92" t="s">
        <v>119</v>
      </c>
      <c r="J689" s="30"/>
      <c r="K689" s="78">
        <v>100.8</v>
      </c>
      <c r="L689" s="79">
        <v>48</v>
      </c>
      <c r="M689" s="79">
        <v>33.6</v>
      </c>
      <c r="N689" s="79"/>
      <c r="O689" s="79"/>
      <c r="P689" s="80"/>
      <c r="Q689" s="81"/>
      <c r="R689" s="81"/>
      <c r="S689" s="82"/>
      <c r="T689" s="82"/>
      <c r="U689" s="82"/>
      <c r="V689" s="82"/>
      <c r="W689" s="83"/>
      <c r="X689" s="84">
        <f>Table2[[#This Row],[A 
CAT 
€]]*Table2[[#This Row],[required
amount
CAT A]]</f>
        <v>0</v>
      </c>
      <c r="Y689" s="84">
        <f>Table2[[#This Row],[B 
CAT
€]]*Table2[[#This Row],[required 
amount
CAT B]]</f>
        <v>0</v>
      </c>
      <c r="Z689" s="84">
        <f>Table2[[#This Row],[C 
CAT
€]]*Table2[[#This Row],[required 
amount
CAT C]]</f>
        <v>0</v>
      </c>
      <c r="AA689" s="84">
        <f>Table2[[#This Row],[D 
CAT
€]]*Table2[[#This Row],[required 
amount
CAT D]]</f>
        <v>0</v>
      </c>
      <c r="AB689" s="84">
        <f>Table2[[#This Row],[E 
CAT
€]]*Table2[[#This Row],[required 
amount
CAT E]]</f>
        <v>0</v>
      </c>
      <c r="AC689" s="85"/>
      <c r="AD689" s="63">
        <f>SUM(Table2[[#This Row],[Total value 
CAT A]:[Total value 
CAT E]])</f>
        <v>0</v>
      </c>
    </row>
    <row r="690" spans="1:30" x14ac:dyDescent="0.25">
      <c r="A690" s="70" t="s">
        <v>35</v>
      </c>
      <c r="B690" s="70"/>
      <c r="C690" s="70"/>
      <c r="D690" s="70"/>
      <c r="E690" s="71"/>
      <c r="F690" s="72"/>
      <c r="G690" s="73"/>
      <c r="H690" s="71"/>
      <c r="I690" s="71"/>
      <c r="J690" s="72"/>
      <c r="K690" s="74"/>
      <c r="L690" s="74"/>
      <c r="M690" s="74"/>
      <c r="N690" s="74"/>
      <c r="O690" s="74"/>
      <c r="P690" s="73"/>
      <c r="Q690" s="75">
        <f>SUBTOTAL(109,Table2[required
amount
CAT A])</f>
        <v>0</v>
      </c>
      <c r="R690" s="75">
        <f>SUBTOTAL(109,Table2[required 
amount
CAT B])</f>
        <v>0</v>
      </c>
      <c r="S690" s="75">
        <f>SUBTOTAL(109,Table2[required 
amount
CAT C])</f>
        <v>0</v>
      </c>
      <c r="T690" s="75">
        <f>SUBTOTAL(109,Table2[required 
amount
CAT D])</f>
        <v>0</v>
      </c>
      <c r="U690" s="75">
        <f>SUBTOTAL(109,Table2[required 
amount
CAT E])</f>
        <v>0</v>
      </c>
      <c r="V690" s="75"/>
      <c r="W690" s="73"/>
      <c r="X690" s="76">
        <f>SUBTOTAL(109,Table2[Total value 
CAT A])</f>
        <v>0</v>
      </c>
      <c r="Y690" s="76">
        <f>SUBTOTAL(109,Table2[Total value 
CAT B])</f>
        <v>0</v>
      </c>
      <c r="Z690" s="76">
        <f>SUBTOTAL(109,Table2[Total value 
CAT C])</f>
        <v>0</v>
      </c>
      <c r="AA690" s="76">
        <f>SUBTOTAL(109,Table2[Total value 
CAT D])</f>
        <v>0</v>
      </c>
      <c r="AB690" s="76">
        <f>SUBTOTAL(109,Table2[Total value 
CAT E])</f>
        <v>0</v>
      </c>
      <c r="AC690" s="73"/>
      <c r="AD690" s="77">
        <f>SUBTOTAL(109,Table2[TOTAL
REQUEST
€])</f>
        <v>0</v>
      </c>
    </row>
  </sheetData>
  <sheetProtection password="D5A5" sheet="1" objects="1" scenarios="1" selectLockedCells="1" sort="0" autoFilter="0"/>
  <mergeCells count="3">
    <mergeCell ref="K1:O1"/>
    <mergeCell ref="Q1:U1"/>
    <mergeCell ref="X1:AB1"/>
  </mergeCells>
  <conditionalFormatting sqref="J409:J427">
    <cfRule type="cellIs" dxfId="69" priority="9" operator="equal">
      <formula>0</formula>
    </cfRule>
  </conditionalFormatting>
  <conditionalFormatting sqref="P410:P427">
    <cfRule type="cellIs" dxfId="68" priority="3" operator="equal">
      <formula>0</formula>
    </cfRule>
  </conditionalFormatting>
  <conditionalFormatting sqref="W409:W427">
    <cfRule type="cellIs" dxfId="67" priority="2" operator="equal">
      <formula>0</formula>
    </cfRule>
  </conditionalFormatting>
  <conditionalFormatting sqref="AC409:AC427">
    <cfRule type="cellIs" dxfId="66" priority="1" operator="equal">
      <formula>0</formula>
    </cfRule>
  </conditionalFormatting>
  <dataValidations count="1">
    <dataValidation type="list" allowBlank="1" showInputMessage="1" showErrorMessage="1" sqref="V3:V689">
      <formula1>HL</formula1>
    </dataValidation>
  </dataValidations>
  <pageMargins left="0.70866141732283472" right="0.70866141732283472" top="0.74803149606299213" bottom="0.74803149606299213" header="0.31496062992125984" footer="0.31496062992125984"/>
  <pageSetup paperSize="9" scale="44"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tandard Excel document" ma:contentTypeID="0x01010014E1D46428B9B244BF0B34C1B287CD2B00B0C4EABD89D7EA42A7C61BF89B18C584" ma:contentTypeVersion="4" ma:contentTypeDescription="" ma:contentTypeScope="" ma:versionID="d9f28e70f41c0b5cdfc6043980ae0a2c">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E4E3A41-7369-4FEC-B81C-4C0234B615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C2759B6-A5D9-479C-9D30-E64309315264}">
  <ds:schemaRefs>
    <ds:schemaRef ds:uri="http://schemas.microsoft.com/sharepoint/v3/contenttype/forms"/>
  </ds:schemaRefs>
</ds:datastoreItem>
</file>

<file path=customXml/itemProps3.xml><?xml version="1.0" encoding="utf-8"?>
<ds:datastoreItem xmlns:ds="http://schemas.openxmlformats.org/officeDocument/2006/customXml" ds:itemID="{0CF75EF8-7FB6-4572-AE4E-A99E36C7E83E}">
  <ds:schemaRefs>
    <ds:schemaRef ds:uri="http://schemas.microsoft.com/office/2006/metadata/properties"/>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Request_form_tickets_client</vt:lpstr>
      <vt:lpstr>alternatief</vt:lpstr>
      <vt:lpstr>HL</vt:lpstr>
      <vt:lpstr>prijs</vt:lpstr>
      <vt:lpstr>prijz</vt:lpstr>
      <vt:lpstr>Request_form_tickets_client!Print_Area</vt:lpstr>
      <vt:lpstr>Request_form_tickets_client!Print_Titles</vt:lpstr>
    </vt:vector>
  </TitlesOfParts>
  <Company>ATP, The Advanced Travel Partner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ATP</dc:creator>
  <cp:lastModifiedBy>Josien Fremouw</cp:lastModifiedBy>
  <cp:lastPrinted>2014-10-14T09:37:38Z</cp:lastPrinted>
  <dcterms:created xsi:type="dcterms:W3CDTF">2010-10-19T09:10:44Z</dcterms:created>
  <dcterms:modified xsi:type="dcterms:W3CDTF">2014-12-17T09:18:56Z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0x01010014E1D46428B9B244BF0B34C1B287CD2B00B0C4EABD89D7EA42A7C61BF89B18C584</vt:lpwstr>
  </property>
</Properties>
</file>